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4355" windowHeight="4680" activeTab="11"/>
  </bookViews>
  <sheets>
    <sheet name="Červenec + Srpen" sheetId="1" r:id="rId1"/>
    <sheet name="Září" sheetId="2" r:id="rId2"/>
    <sheet name="Říjen" sheetId="3" r:id="rId3"/>
    <sheet name="Listopad" sheetId="4" r:id="rId4"/>
    <sheet name="Prosinec" sheetId="5" r:id="rId5"/>
    <sheet name="Leden" sheetId="6" r:id="rId6"/>
    <sheet name="Únor" sheetId="7" r:id="rId7"/>
    <sheet name="Březen" sheetId="8" r:id="rId8"/>
    <sheet name="Duben" sheetId="9" r:id="rId9"/>
    <sheet name="Květen" sheetId="10" r:id="rId10"/>
    <sheet name="Červen" sheetId="11" r:id="rId11"/>
    <sheet name="Celkem" sheetId="12" r:id="rId12"/>
  </sheets>
  <calcPr calcId="125725"/>
</workbook>
</file>

<file path=xl/calcChain.xml><?xml version="1.0" encoding="utf-8"?>
<calcChain xmlns="http://schemas.openxmlformats.org/spreadsheetml/2006/main">
  <c r="S3" i="10"/>
  <c r="S4"/>
  <c r="S5"/>
  <c r="S6"/>
  <c r="S7"/>
  <c r="S8"/>
  <c r="S9"/>
  <c r="S10"/>
  <c r="S11"/>
  <c r="S12"/>
  <c r="S13"/>
  <c r="S14"/>
  <c r="S15"/>
  <c r="S16"/>
  <c r="S17"/>
  <c r="S18"/>
  <c r="S19"/>
  <c r="S20"/>
  <c r="S2"/>
  <c r="V2" i="9"/>
  <c r="U3" i="8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"/>
  <c r="V3" i="12"/>
  <c r="T3" i="7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"/>
  <c r="S3" i="6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"/>
  <c r="V4" i="12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3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3"/>
  <c r="Q20"/>
  <c r="R20" s="1"/>
  <c r="S20" s="1"/>
  <c r="Q17"/>
  <c r="R17" s="1"/>
  <c r="S17" s="1"/>
  <c r="Q16"/>
  <c r="R16" s="1"/>
  <c r="S16" s="1"/>
  <c r="Q13"/>
  <c r="R13" s="1"/>
  <c r="S13" s="1"/>
  <c r="Q9"/>
  <c r="R9" s="1"/>
  <c r="S9" s="1"/>
  <c r="Q28"/>
  <c r="R28" s="1"/>
  <c r="S28" s="1"/>
  <c r="R3"/>
  <c r="S3" s="1"/>
  <c r="I28"/>
  <c r="J28" s="1"/>
  <c r="Q12"/>
  <c r="R12" s="1"/>
  <c r="S12" s="1"/>
  <c r="Q8"/>
  <c r="R8" s="1"/>
  <c r="S8" s="1"/>
  <c r="Q4"/>
  <c r="R4" s="1"/>
  <c r="S4" s="1"/>
  <c r="Q3"/>
  <c r="Q5"/>
  <c r="R5" s="1"/>
  <c r="S5" s="1"/>
  <c r="Q6"/>
  <c r="R6" s="1"/>
  <c r="S6" s="1"/>
  <c r="Q7"/>
  <c r="R7" s="1"/>
  <c r="S7" s="1"/>
  <c r="Q10"/>
  <c r="R10" s="1"/>
  <c r="S10" s="1"/>
  <c r="Q11"/>
  <c r="R11" s="1"/>
  <c r="S11" s="1"/>
  <c r="Q14"/>
  <c r="R14" s="1"/>
  <c r="S14" s="1"/>
  <c r="Q15"/>
  <c r="R15" s="1"/>
  <c r="S15" s="1"/>
  <c r="Q18"/>
  <c r="R18" s="1"/>
  <c r="S18" s="1"/>
  <c r="Q19"/>
  <c r="R19" s="1"/>
  <c r="S19" s="1"/>
  <c r="Q21"/>
  <c r="R21" s="1"/>
  <c r="S21" s="1"/>
  <c r="Q22"/>
  <c r="R22" s="1"/>
  <c r="S22" s="1"/>
  <c r="Q23"/>
  <c r="R23" s="1"/>
  <c r="S23" s="1"/>
  <c r="Q24"/>
  <c r="R24" s="1"/>
  <c r="S24" s="1"/>
  <c r="Q25"/>
  <c r="R25" s="1"/>
  <c r="S25" s="1"/>
  <c r="Q26"/>
  <c r="R26" s="1"/>
  <c r="S26" s="1"/>
  <c r="Q27"/>
  <c r="R27" s="1"/>
  <c r="S27" s="1"/>
  <c r="N4" i="5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3"/>
  <c r="S8" i="4"/>
  <c r="S4"/>
  <c r="S5"/>
  <c r="S6"/>
  <c r="S7"/>
  <c r="S9"/>
  <c r="S10"/>
  <c r="S11"/>
  <c r="S12"/>
  <c r="S13"/>
  <c r="S14"/>
  <c r="S15"/>
  <c r="S16"/>
  <c r="S17"/>
  <c r="S18"/>
  <c r="S19"/>
  <c r="S20"/>
  <c r="S21"/>
  <c r="S22"/>
  <c r="S23"/>
  <c r="S24"/>
  <c r="S3"/>
  <c r="T3" i="3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"/>
  <c r="U3" i="2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"/>
  <c r="V3" i="1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S2" i="11"/>
  <c r="H4" i="12"/>
  <c r="I4" s="1"/>
  <c r="J4" s="1"/>
  <c r="H5"/>
  <c r="I5" s="1"/>
  <c r="J5" s="1"/>
  <c r="H6"/>
  <c r="I6" s="1"/>
  <c r="J6" s="1"/>
  <c r="H7"/>
  <c r="I7" s="1"/>
  <c r="J7" s="1"/>
  <c r="H8"/>
  <c r="I8" s="1"/>
  <c r="J8" s="1"/>
  <c r="H9"/>
  <c r="I9" s="1"/>
  <c r="J9" s="1"/>
  <c r="H10"/>
  <c r="I10" s="1"/>
  <c r="J10" s="1"/>
  <c r="H11"/>
  <c r="I11" s="1"/>
  <c r="J11" s="1"/>
  <c r="H12"/>
  <c r="I12" s="1"/>
  <c r="J12" s="1"/>
  <c r="H13"/>
  <c r="I13" s="1"/>
  <c r="J13" s="1"/>
  <c r="H14"/>
  <c r="I14" s="1"/>
  <c r="J14" s="1"/>
  <c r="H15"/>
  <c r="I15" s="1"/>
  <c r="J15" s="1"/>
  <c r="H16"/>
  <c r="I16" s="1"/>
  <c r="J16" s="1"/>
  <c r="H17"/>
  <c r="I17" s="1"/>
  <c r="J17" s="1"/>
  <c r="H18"/>
  <c r="I18" s="1"/>
  <c r="J18" s="1"/>
  <c r="H19"/>
  <c r="I19" s="1"/>
  <c r="J19" s="1"/>
  <c r="H20"/>
  <c r="I20" s="1"/>
  <c r="J20" s="1"/>
  <c r="H21"/>
  <c r="I21" s="1"/>
  <c r="J21" s="1"/>
  <c r="H22"/>
  <c r="I22" s="1"/>
  <c r="J22" s="1"/>
  <c r="H23"/>
  <c r="I23" s="1"/>
  <c r="J23" s="1"/>
  <c r="H24"/>
  <c r="I24" s="1"/>
  <c r="J24" s="1"/>
  <c r="H25"/>
  <c r="I25" s="1"/>
  <c r="J25" s="1"/>
  <c r="H26"/>
  <c r="I26" s="1"/>
  <c r="J26" s="1"/>
  <c r="H27"/>
  <c r="I27" s="1"/>
  <c r="J27" s="1"/>
  <c r="I3"/>
  <c r="J3" s="1"/>
  <c r="H3"/>
  <c r="S3" i="11"/>
  <c r="S4"/>
  <c r="S5"/>
  <c r="S6"/>
  <c r="S7"/>
  <c r="S8"/>
  <c r="S9"/>
  <c r="S10"/>
  <c r="S11"/>
  <c r="S12"/>
  <c r="S13"/>
  <c r="S14"/>
  <c r="S15"/>
  <c r="S16"/>
  <c r="S17"/>
  <c r="S18"/>
  <c r="S19"/>
  <c r="S20"/>
  <c r="O21"/>
  <c r="P21"/>
  <c r="N21"/>
  <c r="I21"/>
  <c r="M21"/>
  <c r="L21"/>
  <c r="K21"/>
  <c r="J21"/>
  <c r="H21"/>
  <c r="G21"/>
  <c r="F21"/>
  <c r="E21"/>
  <c r="D21"/>
  <c r="C21"/>
  <c r="Q20"/>
  <c r="R20" s="1"/>
  <c r="Q19"/>
  <c r="R19" s="1"/>
  <c r="Q18"/>
  <c r="R18" s="1"/>
  <c r="Q17"/>
  <c r="R17" s="1"/>
  <c r="Q16"/>
  <c r="R16" s="1"/>
  <c r="Q15"/>
  <c r="R15" s="1"/>
  <c r="Q14"/>
  <c r="R14" s="1"/>
  <c r="Q13"/>
  <c r="R13" s="1"/>
  <c r="Q12"/>
  <c r="R12" s="1"/>
  <c r="Q11"/>
  <c r="R11" s="1"/>
  <c r="Q10"/>
  <c r="R10" s="1"/>
  <c r="Q9"/>
  <c r="R9" s="1"/>
  <c r="Q8"/>
  <c r="R8" s="1"/>
  <c r="Q7"/>
  <c r="R7" s="1"/>
  <c r="Q6"/>
  <c r="R6" s="1"/>
  <c r="Q5"/>
  <c r="R5" s="1"/>
  <c r="Q4"/>
  <c r="R4" s="1"/>
  <c r="Q3"/>
  <c r="R3" s="1"/>
  <c r="Q2"/>
  <c r="R2" s="1"/>
  <c r="G21" i="10"/>
  <c r="F21"/>
  <c r="P21"/>
  <c r="O21"/>
  <c r="N21"/>
  <c r="M21"/>
  <c r="L21"/>
  <c r="K21"/>
  <c r="J21"/>
  <c r="I21"/>
  <c r="H21"/>
  <c r="E21"/>
  <c r="D21"/>
  <c r="C21"/>
  <c r="Q20"/>
  <c r="R20" s="1"/>
  <c r="Q19"/>
  <c r="R19" s="1"/>
  <c r="Q18"/>
  <c r="R18" s="1"/>
  <c r="Q17"/>
  <c r="R17" s="1"/>
  <c r="Q16"/>
  <c r="R16" s="1"/>
  <c r="Q15"/>
  <c r="R15" s="1"/>
  <c r="Q14"/>
  <c r="R14" s="1"/>
  <c r="Q13"/>
  <c r="R13" s="1"/>
  <c r="Q12"/>
  <c r="R12" s="1"/>
  <c r="Q11"/>
  <c r="R11" s="1"/>
  <c r="Q10"/>
  <c r="R10" s="1"/>
  <c r="Q9"/>
  <c r="R9" s="1"/>
  <c r="Q8"/>
  <c r="R8" s="1"/>
  <c r="Q7"/>
  <c r="R7" s="1"/>
  <c r="Q6"/>
  <c r="R6" s="1"/>
  <c r="Q5"/>
  <c r="R5" s="1"/>
  <c r="Q4"/>
  <c r="R4" s="1"/>
  <c r="Q3"/>
  <c r="R3" s="1"/>
  <c r="Q2"/>
  <c r="R2" s="1"/>
  <c r="U2" i="9"/>
  <c r="T2"/>
  <c r="T3"/>
  <c r="U3" s="1"/>
  <c r="V3" s="1"/>
  <c r="T4"/>
  <c r="U4" s="1"/>
  <c r="V4" s="1"/>
  <c r="T5"/>
  <c r="U5" s="1"/>
  <c r="V5" s="1"/>
  <c r="T6"/>
  <c r="U6" s="1"/>
  <c r="V6" s="1"/>
  <c r="T7"/>
  <c r="U7" s="1"/>
  <c r="V7" s="1"/>
  <c r="T8"/>
  <c r="U8" s="1"/>
  <c r="V8" s="1"/>
  <c r="T9"/>
  <c r="U9" s="1"/>
  <c r="V9" s="1"/>
  <c r="T10"/>
  <c r="U10" s="1"/>
  <c r="V10" s="1"/>
  <c r="T11"/>
  <c r="U11" s="1"/>
  <c r="V11" s="1"/>
  <c r="T12"/>
  <c r="U12" s="1"/>
  <c r="V12" s="1"/>
  <c r="T13"/>
  <c r="U13" s="1"/>
  <c r="V13" s="1"/>
  <c r="T14"/>
  <c r="U14" s="1"/>
  <c r="V14" s="1"/>
  <c r="T15"/>
  <c r="U15" s="1"/>
  <c r="V15" s="1"/>
  <c r="T16"/>
  <c r="U16" s="1"/>
  <c r="V16" s="1"/>
  <c r="T17"/>
  <c r="U17" s="1"/>
  <c r="V17" s="1"/>
  <c r="T18"/>
  <c r="U18" s="1"/>
  <c r="V18" s="1"/>
  <c r="T19"/>
  <c r="U19" s="1"/>
  <c r="V19" s="1"/>
  <c r="T20"/>
  <c r="U20" s="1"/>
  <c r="V20" s="1"/>
  <c r="R21"/>
  <c r="S21"/>
  <c r="Q21"/>
  <c r="P21"/>
  <c r="O21"/>
  <c r="N21"/>
  <c r="M21"/>
  <c r="L21"/>
  <c r="K21"/>
  <c r="J21"/>
  <c r="I21"/>
  <c r="H21"/>
  <c r="G21"/>
  <c r="F21"/>
  <c r="E21"/>
  <c r="D21"/>
  <c r="C21"/>
  <c r="S22" i="8"/>
  <c r="T22" s="1"/>
  <c r="R24"/>
  <c r="Q24"/>
  <c r="P24"/>
  <c r="O24"/>
  <c r="N24"/>
  <c r="M24"/>
  <c r="L24"/>
  <c r="K24"/>
  <c r="J24"/>
  <c r="I24"/>
  <c r="H24"/>
  <c r="G24"/>
  <c r="F24"/>
  <c r="E24"/>
  <c r="D24"/>
  <c r="C24"/>
  <c r="S23"/>
  <c r="T23" s="1"/>
  <c r="S21"/>
  <c r="T21" s="1"/>
  <c r="S20"/>
  <c r="T20" s="1"/>
  <c r="S19"/>
  <c r="T19" s="1"/>
  <c r="S18"/>
  <c r="T18" s="1"/>
  <c r="S17"/>
  <c r="T17" s="1"/>
  <c r="S16"/>
  <c r="T16" s="1"/>
  <c r="S15"/>
  <c r="T15" s="1"/>
  <c r="S14"/>
  <c r="T14" s="1"/>
  <c r="S13"/>
  <c r="T13" s="1"/>
  <c r="S12"/>
  <c r="T12" s="1"/>
  <c r="S11"/>
  <c r="T11" s="1"/>
  <c r="S10"/>
  <c r="T10" s="1"/>
  <c r="S9"/>
  <c r="T9" s="1"/>
  <c r="S8"/>
  <c r="T8" s="1"/>
  <c r="S7"/>
  <c r="T7" s="1"/>
  <c r="T6"/>
  <c r="S6"/>
  <c r="S5"/>
  <c r="T5" s="1"/>
  <c r="S4"/>
  <c r="T4" s="1"/>
  <c r="S3"/>
  <c r="T3" s="1"/>
  <c r="S2"/>
  <c r="T2" s="1"/>
  <c r="D23" i="7"/>
  <c r="E23"/>
  <c r="F23"/>
  <c r="G23"/>
  <c r="H23"/>
  <c r="I23"/>
  <c r="J23"/>
  <c r="K23"/>
  <c r="L23"/>
  <c r="M23"/>
  <c r="N23"/>
  <c r="O23"/>
  <c r="P23"/>
  <c r="Q23"/>
  <c r="C23"/>
  <c r="R22"/>
  <c r="S22" s="1"/>
  <c r="R21"/>
  <c r="S21" s="1"/>
  <c r="R20"/>
  <c r="S20" s="1"/>
  <c r="R19"/>
  <c r="S19" s="1"/>
  <c r="R18"/>
  <c r="S18" s="1"/>
  <c r="R17"/>
  <c r="S17" s="1"/>
  <c r="R16"/>
  <c r="S16" s="1"/>
  <c r="R15"/>
  <c r="S15" s="1"/>
  <c r="R14"/>
  <c r="S14" s="1"/>
  <c r="R13"/>
  <c r="S13" s="1"/>
  <c r="R12"/>
  <c r="S12" s="1"/>
  <c r="R11"/>
  <c r="S11" s="1"/>
  <c r="R10"/>
  <c r="S10" s="1"/>
  <c r="R9"/>
  <c r="S9" s="1"/>
  <c r="R8"/>
  <c r="S8" s="1"/>
  <c r="R7"/>
  <c r="S7" s="1"/>
  <c r="R6"/>
  <c r="S6" s="1"/>
  <c r="R5"/>
  <c r="S5" s="1"/>
  <c r="R4"/>
  <c r="S4" s="1"/>
  <c r="R3"/>
  <c r="S3" s="1"/>
  <c r="R2"/>
  <c r="S2" s="1"/>
  <c r="N24" i="6"/>
  <c r="P24"/>
  <c r="O24"/>
  <c r="M24"/>
  <c r="L24"/>
  <c r="K24"/>
  <c r="H24"/>
  <c r="I24"/>
  <c r="J24"/>
  <c r="F24"/>
  <c r="G24"/>
  <c r="Q22"/>
  <c r="R22" s="1"/>
  <c r="Q23"/>
  <c r="R23" s="1"/>
  <c r="D24"/>
  <c r="E24"/>
  <c r="C24"/>
  <c r="Q4"/>
  <c r="R4" s="1"/>
  <c r="Q21"/>
  <c r="R21" s="1"/>
  <c r="Q20"/>
  <c r="R20" s="1"/>
  <c r="Q19"/>
  <c r="R19" s="1"/>
  <c r="Q18"/>
  <c r="R18" s="1"/>
  <c r="Q17"/>
  <c r="R17" s="1"/>
  <c r="Q16"/>
  <c r="R16" s="1"/>
  <c r="Q15"/>
  <c r="R15" s="1"/>
  <c r="Q14"/>
  <c r="R14" s="1"/>
  <c r="Q13"/>
  <c r="R13" s="1"/>
  <c r="Q12"/>
  <c r="R12" s="1"/>
  <c r="Q11"/>
  <c r="R11" s="1"/>
  <c r="Q10"/>
  <c r="R10" s="1"/>
  <c r="Q9"/>
  <c r="R9" s="1"/>
  <c r="Q8"/>
  <c r="R8" s="1"/>
  <c r="Q7"/>
  <c r="R7" s="1"/>
  <c r="Q6"/>
  <c r="R6" s="1"/>
  <c r="Q5"/>
  <c r="R5" s="1"/>
  <c r="Q3"/>
  <c r="R3" s="1"/>
  <c r="Q2"/>
  <c r="R2" s="1"/>
  <c r="D25" i="5"/>
  <c r="E25"/>
  <c r="F25"/>
  <c r="G25"/>
  <c r="H25"/>
  <c r="I25"/>
  <c r="J25"/>
  <c r="K25"/>
  <c r="C25"/>
  <c r="L24"/>
  <c r="M24" s="1"/>
  <c r="L23"/>
  <c r="M23" s="1"/>
  <c r="L22"/>
  <c r="M22" s="1"/>
  <c r="L21"/>
  <c r="M21" s="1"/>
  <c r="L20"/>
  <c r="M20" s="1"/>
  <c r="L19"/>
  <c r="M19" s="1"/>
  <c r="L18"/>
  <c r="M18" s="1"/>
  <c r="L17"/>
  <c r="M17" s="1"/>
  <c r="L16"/>
  <c r="M16" s="1"/>
  <c r="L15"/>
  <c r="M15" s="1"/>
  <c r="L14"/>
  <c r="M14" s="1"/>
  <c r="L13"/>
  <c r="M13" s="1"/>
  <c r="L12"/>
  <c r="M12" s="1"/>
  <c r="L11"/>
  <c r="M11" s="1"/>
  <c r="L10"/>
  <c r="M10" s="1"/>
  <c r="L9"/>
  <c r="M9" s="1"/>
  <c r="L8"/>
  <c r="M8" s="1"/>
  <c r="L7"/>
  <c r="M7" s="1"/>
  <c r="L6"/>
  <c r="M6" s="1"/>
  <c r="L5"/>
  <c r="M5" s="1"/>
  <c r="L4"/>
  <c r="M4" s="1"/>
  <c r="L3"/>
  <c r="M3" s="1"/>
  <c r="P25" i="4"/>
  <c r="O25"/>
  <c r="N25"/>
  <c r="M25"/>
  <c r="L25"/>
  <c r="K25"/>
  <c r="J25"/>
  <c r="I25"/>
  <c r="H25"/>
  <c r="G25"/>
  <c r="F25"/>
  <c r="E25"/>
  <c r="D25"/>
  <c r="C25"/>
  <c r="Q24"/>
  <c r="R24" s="1"/>
  <c r="Q23"/>
  <c r="R23" s="1"/>
  <c r="Q22"/>
  <c r="R22" s="1"/>
  <c r="Q21"/>
  <c r="R21" s="1"/>
  <c r="Q20"/>
  <c r="R20" s="1"/>
  <c r="Q19"/>
  <c r="R19" s="1"/>
  <c r="Q18"/>
  <c r="R18" s="1"/>
  <c r="Q17"/>
  <c r="R17" s="1"/>
  <c r="Q16"/>
  <c r="R16" s="1"/>
  <c r="Q15"/>
  <c r="R15" s="1"/>
  <c r="Q14"/>
  <c r="R14" s="1"/>
  <c r="Q13"/>
  <c r="R13" s="1"/>
  <c r="Q12"/>
  <c r="R12" s="1"/>
  <c r="Q11"/>
  <c r="R11" s="1"/>
  <c r="Q10"/>
  <c r="R10" s="1"/>
  <c r="Q9"/>
  <c r="R9" s="1"/>
  <c r="Q8"/>
  <c r="R8" s="1"/>
  <c r="Q7"/>
  <c r="R7" s="1"/>
  <c r="Q6"/>
  <c r="R6" s="1"/>
  <c r="Q5"/>
  <c r="R5" s="1"/>
  <c r="Q4"/>
  <c r="R4" s="1"/>
  <c r="Q3"/>
  <c r="R3" s="1"/>
  <c r="R3" i="3"/>
  <c r="S3" s="1"/>
  <c r="R4"/>
  <c r="S4" s="1"/>
  <c r="R5"/>
  <c r="S5" s="1"/>
  <c r="R6"/>
  <c r="S6" s="1"/>
  <c r="R7"/>
  <c r="S7" s="1"/>
  <c r="R8"/>
  <c r="S8" s="1"/>
  <c r="R9"/>
  <c r="S9" s="1"/>
  <c r="R10"/>
  <c r="S10" s="1"/>
  <c r="R11"/>
  <c r="S11" s="1"/>
  <c r="R12"/>
  <c r="S12" s="1"/>
  <c r="R13"/>
  <c r="S13" s="1"/>
  <c r="R14"/>
  <c r="S14" s="1"/>
  <c r="R15"/>
  <c r="S15" s="1"/>
  <c r="R16"/>
  <c r="S16" s="1"/>
  <c r="R17"/>
  <c r="S17" s="1"/>
  <c r="R18"/>
  <c r="S18" s="1"/>
  <c r="R19"/>
  <c r="S19" s="1"/>
  <c r="R20"/>
  <c r="S20" s="1"/>
  <c r="R21"/>
  <c r="S21" s="1"/>
  <c r="R22"/>
  <c r="S22" s="1"/>
  <c r="R23"/>
  <c r="S23" s="1"/>
  <c r="R2"/>
  <c r="S2" s="1"/>
  <c r="D24"/>
  <c r="E24"/>
  <c r="F24"/>
  <c r="G24"/>
  <c r="H24"/>
  <c r="I24"/>
  <c r="J24"/>
  <c r="K24"/>
  <c r="L24"/>
  <c r="M24"/>
  <c r="N24"/>
  <c r="O24"/>
  <c r="P24"/>
  <c r="Q24"/>
  <c r="C24"/>
  <c r="T25" i="1"/>
  <c r="S3" i="2"/>
  <c r="T3" s="1"/>
  <c r="S4"/>
  <c r="T4" s="1"/>
  <c r="S5"/>
  <c r="T5" s="1"/>
  <c r="S6"/>
  <c r="T6" s="1"/>
  <c r="S7"/>
  <c r="T7" s="1"/>
  <c r="S8"/>
  <c r="T8" s="1"/>
  <c r="S9"/>
  <c r="T9" s="1"/>
  <c r="S10"/>
  <c r="T10" s="1"/>
  <c r="S11"/>
  <c r="T11" s="1"/>
  <c r="S12"/>
  <c r="T12" s="1"/>
  <c r="S13"/>
  <c r="T13" s="1"/>
  <c r="S14"/>
  <c r="T14" s="1"/>
  <c r="S15"/>
  <c r="T15" s="1"/>
  <c r="S16"/>
  <c r="T16" s="1"/>
  <c r="S17"/>
  <c r="T17" s="1"/>
  <c r="S18"/>
  <c r="T18" s="1"/>
  <c r="S19"/>
  <c r="T19" s="1"/>
  <c r="S20"/>
  <c r="T20" s="1"/>
  <c r="S21"/>
  <c r="T21" s="1"/>
  <c r="S22"/>
  <c r="T22" s="1"/>
  <c r="S2"/>
  <c r="T2" s="1"/>
  <c r="D23"/>
  <c r="E23"/>
  <c r="F23"/>
  <c r="G23"/>
  <c r="H23"/>
  <c r="I23"/>
  <c r="J23"/>
  <c r="K23"/>
  <c r="L23"/>
  <c r="M23"/>
  <c r="N23"/>
  <c r="O23"/>
  <c r="P23"/>
  <c r="Q23"/>
  <c r="R23"/>
  <c r="C23"/>
  <c r="T23" i="1"/>
  <c r="U23" s="1"/>
  <c r="T5"/>
  <c r="U5" s="1"/>
  <c r="Q24"/>
  <c r="R24"/>
  <c r="S24"/>
  <c r="P24"/>
  <c r="O24"/>
  <c r="M24"/>
  <c r="N24"/>
  <c r="L24"/>
  <c r="K24"/>
  <c r="J24"/>
  <c r="I24"/>
  <c r="G24"/>
  <c r="F24"/>
  <c r="E24"/>
  <c r="H24"/>
  <c r="T4"/>
  <c r="U4" s="1"/>
  <c r="T6"/>
  <c r="T7"/>
  <c r="T8"/>
  <c r="U8" s="1"/>
  <c r="T9"/>
  <c r="U9" s="1"/>
  <c r="T10"/>
  <c r="T11"/>
  <c r="T12"/>
  <c r="U12" s="1"/>
  <c r="T13"/>
  <c r="T14"/>
  <c r="T15"/>
  <c r="U15" s="1"/>
  <c r="T16"/>
  <c r="U16" s="1"/>
  <c r="T17"/>
  <c r="T18"/>
  <c r="T19"/>
  <c r="U19" s="1"/>
  <c r="T20"/>
  <c r="T21"/>
  <c r="T22"/>
  <c r="T3"/>
  <c r="U3" s="1"/>
  <c r="T24" l="1"/>
  <c r="U17"/>
  <c r="U20"/>
  <c r="U21"/>
  <c r="U13"/>
  <c r="U22"/>
  <c r="U18"/>
  <c r="U14"/>
  <c r="U10"/>
  <c r="U6"/>
  <c r="U11"/>
  <c r="U7"/>
</calcChain>
</file>

<file path=xl/sharedStrings.xml><?xml version="1.0" encoding="utf-8"?>
<sst xmlns="http://schemas.openxmlformats.org/spreadsheetml/2006/main" count="784" uniqueCount="248">
  <si>
    <t xml:space="preserve">Petr </t>
  </si>
  <si>
    <t>Helík</t>
  </si>
  <si>
    <t>Matyáš</t>
  </si>
  <si>
    <t>Krejčí</t>
  </si>
  <si>
    <t xml:space="preserve">David </t>
  </si>
  <si>
    <t>Makovský</t>
  </si>
  <si>
    <t>Tomáš</t>
  </si>
  <si>
    <t>Janatka</t>
  </si>
  <si>
    <t>Dominik</t>
  </si>
  <si>
    <t>Astaloš</t>
  </si>
  <si>
    <t>Václav</t>
  </si>
  <si>
    <t>Šťovíček</t>
  </si>
  <si>
    <t>Strniště</t>
  </si>
  <si>
    <t>Jakub</t>
  </si>
  <si>
    <t>Němec</t>
  </si>
  <si>
    <t>Fingerhut</t>
  </si>
  <si>
    <t xml:space="preserve">Adam </t>
  </si>
  <si>
    <t>Tichý</t>
  </si>
  <si>
    <t>Radek</t>
  </si>
  <si>
    <t>Miřatský</t>
  </si>
  <si>
    <t>Filip</t>
  </si>
  <si>
    <t>Urban</t>
  </si>
  <si>
    <t>Jašurek</t>
  </si>
  <si>
    <t>Pavel</t>
  </si>
  <si>
    <t>Zahradníček</t>
  </si>
  <si>
    <t>Marek</t>
  </si>
  <si>
    <t>Brodský</t>
  </si>
  <si>
    <t>Jan</t>
  </si>
  <si>
    <t>Plaček</t>
  </si>
  <si>
    <t>Jaroslav</t>
  </si>
  <si>
    <t>Škoda</t>
  </si>
  <si>
    <t>Vítězslav</t>
  </si>
  <si>
    <t>Jindřich</t>
  </si>
  <si>
    <t>Kasal</t>
  </si>
  <si>
    <t xml:space="preserve">24. 7. </t>
  </si>
  <si>
    <t>Studenec</t>
  </si>
  <si>
    <t>4. 8.</t>
  </si>
  <si>
    <t>5. 8. Admira</t>
  </si>
  <si>
    <t>12. 8. Roudnice</t>
  </si>
  <si>
    <t xml:space="preserve">14. 8. </t>
  </si>
  <si>
    <t xml:space="preserve">21. 8. </t>
  </si>
  <si>
    <t>22. 8. Sedlčany</t>
  </si>
  <si>
    <t xml:space="preserve">24. 8. </t>
  </si>
  <si>
    <t>26. 8. Čela</t>
  </si>
  <si>
    <t xml:space="preserve">28. 8. </t>
  </si>
  <si>
    <t>29. 8. Rako</t>
  </si>
  <si>
    <t xml:space="preserve">31. 8. </t>
  </si>
  <si>
    <t>Celkem</t>
  </si>
  <si>
    <t>%</t>
  </si>
  <si>
    <t>starší</t>
  </si>
  <si>
    <t>mladší</t>
  </si>
  <si>
    <t>Stanislav</t>
  </si>
  <si>
    <t xml:space="preserve">8. 8. </t>
  </si>
  <si>
    <t>17. 8.</t>
  </si>
  <si>
    <t xml:space="preserve">19. 8. </t>
  </si>
  <si>
    <t>Hampl</t>
  </si>
  <si>
    <t xml:space="preserve">2. 9. </t>
  </si>
  <si>
    <t>4. 9.</t>
  </si>
  <si>
    <t>5. 9. Říčany</t>
  </si>
  <si>
    <t>7. 9.</t>
  </si>
  <si>
    <t xml:space="preserve">11. 9. </t>
  </si>
  <si>
    <t>9. 9. Mělník</t>
  </si>
  <si>
    <t>13. 9. Příbram</t>
  </si>
  <si>
    <t xml:space="preserve">14. 9. </t>
  </si>
  <si>
    <t>16. 9.</t>
  </si>
  <si>
    <t xml:space="preserve">18. 9. </t>
  </si>
  <si>
    <t>19. 9. Beroun</t>
  </si>
  <si>
    <t>21. 9.</t>
  </si>
  <si>
    <t>23. 9.</t>
  </si>
  <si>
    <t>25. 9.</t>
  </si>
  <si>
    <t>26. 9. Mn. Hrad.</t>
  </si>
  <si>
    <t>30. 9.</t>
  </si>
  <si>
    <t xml:space="preserve">*16. 9. rozděleno na 2 části - PU Březiněves a trénink </t>
  </si>
  <si>
    <t>přítomen</t>
  </si>
  <si>
    <t>omluven</t>
  </si>
  <si>
    <t>s jiným týmem</t>
  </si>
  <si>
    <t>neomluven</t>
  </si>
  <si>
    <t xml:space="preserve">Patrik </t>
  </si>
  <si>
    <t>Brdlík</t>
  </si>
  <si>
    <t>2. 10.</t>
  </si>
  <si>
    <t>3. 10. Nymburk</t>
  </si>
  <si>
    <t>5. 10.</t>
  </si>
  <si>
    <t>8. 10.</t>
  </si>
  <si>
    <t>9. 10.</t>
  </si>
  <si>
    <t>10. 10. Velim</t>
  </si>
  <si>
    <t>12. 10.</t>
  </si>
  <si>
    <t xml:space="preserve">19. 10. </t>
  </si>
  <si>
    <t>23. 10.</t>
  </si>
  <si>
    <t>24. 10. Hořovicko</t>
  </si>
  <si>
    <t>26. 10.</t>
  </si>
  <si>
    <t>28. 10.</t>
  </si>
  <si>
    <t>30. 10.</t>
  </si>
  <si>
    <t>15. 10. Poděbrady</t>
  </si>
  <si>
    <t xml:space="preserve">22. 10. </t>
  </si>
  <si>
    <t>1. 11. Brandýs</t>
  </si>
  <si>
    <t>2. 11.</t>
  </si>
  <si>
    <t>4. 11.</t>
  </si>
  <si>
    <t>6. 11.</t>
  </si>
  <si>
    <t>7. 11. Vlašim</t>
  </si>
  <si>
    <t>9. 11.</t>
  </si>
  <si>
    <t xml:space="preserve">13. 11. </t>
  </si>
  <si>
    <t>15. 11. Kunice</t>
  </si>
  <si>
    <t xml:space="preserve">16. 11. </t>
  </si>
  <si>
    <t>18. 11.</t>
  </si>
  <si>
    <t xml:space="preserve">20. 11. </t>
  </si>
  <si>
    <t>23. 11.</t>
  </si>
  <si>
    <t xml:space="preserve">25. 11. </t>
  </si>
  <si>
    <t xml:space="preserve">27. 11. </t>
  </si>
  <si>
    <t>Dan</t>
  </si>
  <si>
    <t>15. 8. Braník</t>
  </si>
  <si>
    <t>Docházka FK Neratovice U15 - červenec + srpen</t>
  </si>
  <si>
    <t>Docházka FK Neratovice U15 - listopad</t>
  </si>
  <si>
    <t>Martin</t>
  </si>
  <si>
    <t xml:space="preserve">% </t>
  </si>
  <si>
    <t>2. 12.</t>
  </si>
  <si>
    <t>4. 12.</t>
  </si>
  <si>
    <t>7. 12.</t>
  </si>
  <si>
    <t>9. 12.</t>
  </si>
  <si>
    <t>11. 12.</t>
  </si>
  <si>
    <t>13. 12. Vršovice</t>
  </si>
  <si>
    <t>14. 12.</t>
  </si>
  <si>
    <t>16. 12.</t>
  </si>
  <si>
    <t>18. 12.</t>
  </si>
  <si>
    <t>Docházka FK Neratovice U15 - prosinec</t>
  </si>
  <si>
    <t>4.1.</t>
  </si>
  <si>
    <t>6.1.</t>
  </si>
  <si>
    <t>8.1.</t>
  </si>
  <si>
    <t>11.1.</t>
  </si>
  <si>
    <t>13.1.</t>
  </si>
  <si>
    <t>15.1.</t>
  </si>
  <si>
    <t>18.1.</t>
  </si>
  <si>
    <t>20.1.</t>
  </si>
  <si>
    <t>22.1.</t>
  </si>
  <si>
    <t>25.1.</t>
  </si>
  <si>
    <t>27.1.</t>
  </si>
  <si>
    <t>29.1.</t>
  </si>
  <si>
    <t>Javůrek</t>
  </si>
  <si>
    <t>Sklenář</t>
  </si>
  <si>
    <t>Vrtiška</t>
  </si>
  <si>
    <t>24.1. Chabry</t>
  </si>
  <si>
    <t>1.2.</t>
  </si>
  <si>
    <t>5.2.</t>
  </si>
  <si>
    <t>7.2. Roudnice</t>
  </si>
  <si>
    <t>8.2.</t>
  </si>
  <si>
    <t>10.2.</t>
  </si>
  <si>
    <t>12.2.</t>
  </si>
  <si>
    <t>15.2.</t>
  </si>
  <si>
    <t>17.2.</t>
  </si>
  <si>
    <t>19.2.</t>
  </si>
  <si>
    <t>20.2. Admira</t>
  </si>
  <si>
    <t>22.2.</t>
  </si>
  <si>
    <t>24.2.</t>
  </si>
  <si>
    <t>26.2.</t>
  </si>
  <si>
    <t>28.2. Klecany</t>
  </si>
  <si>
    <t xml:space="preserve">29.2. </t>
  </si>
  <si>
    <t>2.3.</t>
  </si>
  <si>
    <t>4.3.</t>
  </si>
  <si>
    <t>5.3. Roudnice</t>
  </si>
  <si>
    <t>7.3.</t>
  </si>
  <si>
    <t>9.3.</t>
  </si>
  <si>
    <t>11.3.</t>
  </si>
  <si>
    <t>13.3. Čela</t>
  </si>
  <si>
    <t>14.3.</t>
  </si>
  <si>
    <t>16.3.</t>
  </si>
  <si>
    <t>18.3.</t>
  </si>
  <si>
    <t>Zdislav</t>
  </si>
  <si>
    <t>Ciolek</t>
  </si>
  <si>
    <t>19.3. Mělník</t>
  </si>
  <si>
    <t>21.3.</t>
  </si>
  <si>
    <t>24.3.</t>
  </si>
  <si>
    <t>25.3.</t>
  </si>
  <si>
    <t>27.3. Sedlčany</t>
  </si>
  <si>
    <t>30.3.</t>
  </si>
  <si>
    <t>1.4.</t>
  </si>
  <si>
    <t>2.4. Rako</t>
  </si>
  <si>
    <t>4.4.</t>
  </si>
  <si>
    <t>6.4.</t>
  </si>
  <si>
    <t>8.4.</t>
  </si>
  <si>
    <t>13.4.</t>
  </si>
  <si>
    <t>15.4.</t>
  </si>
  <si>
    <t>18.4.</t>
  </si>
  <si>
    <t>23.4. Beroun</t>
  </si>
  <si>
    <t>16. 4. Příbram</t>
  </si>
  <si>
    <t>25.4.</t>
  </si>
  <si>
    <t>27.4.</t>
  </si>
  <si>
    <t>29.4.</t>
  </si>
  <si>
    <t>30.4. MSK</t>
  </si>
  <si>
    <t>9.4. Říčany</t>
  </si>
  <si>
    <t>12.4.</t>
  </si>
  <si>
    <t>20. 4.</t>
  </si>
  <si>
    <t>2.5.</t>
  </si>
  <si>
    <t>4.5.</t>
  </si>
  <si>
    <t>6.5.</t>
  </si>
  <si>
    <t>8.5. Nymburk</t>
  </si>
  <si>
    <t>9.5.</t>
  </si>
  <si>
    <t>11.5.</t>
  </si>
  <si>
    <t>Rakousko</t>
  </si>
  <si>
    <t>20.5.</t>
  </si>
  <si>
    <t>Kárník</t>
  </si>
  <si>
    <t>Šiler</t>
  </si>
  <si>
    <t>21.5. Poděbrady</t>
  </si>
  <si>
    <t>23.5.</t>
  </si>
  <si>
    <t>25.5. Hořovicko</t>
  </si>
  <si>
    <t>27.5.</t>
  </si>
  <si>
    <t>29.5. Pšovka</t>
  </si>
  <si>
    <t>30.5.</t>
  </si>
  <si>
    <t>Votruba</t>
  </si>
  <si>
    <t>Havlíček</t>
  </si>
  <si>
    <t>Nejezchleba</t>
  </si>
  <si>
    <t>Skala</t>
  </si>
  <si>
    <t>1.6.</t>
  </si>
  <si>
    <t>3.6.</t>
  </si>
  <si>
    <t>4.6. Brandýs</t>
  </si>
  <si>
    <t>6.6.</t>
  </si>
  <si>
    <t>10.6.</t>
  </si>
  <si>
    <t>11.6. Vlašim</t>
  </si>
  <si>
    <t>13.6.</t>
  </si>
  <si>
    <t>17.6.</t>
  </si>
  <si>
    <t>18.6. Kunice</t>
  </si>
  <si>
    <t>20.6.</t>
  </si>
  <si>
    <t>24.6.</t>
  </si>
  <si>
    <t>26.6. Bakov</t>
  </si>
  <si>
    <t>8.6. Bohnice</t>
  </si>
  <si>
    <t>Kraus</t>
  </si>
  <si>
    <t>Dvořák</t>
  </si>
  <si>
    <t>Rozlučka</t>
  </si>
  <si>
    <t>Ježek</t>
  </si>
  <si>
    <t>Hodnocení</t>
  </si>
  <si>
    <t>Srpen</t>
  </si>
  <si>
    <t>Září</t>
  </si>
  <si>
    <t>Listopad</t>
  </si>
  <si>
    <t>Prosinec</t>
  </si>
  <si>
    <t>Leden</t>
  </si>
  <si>
    <t>Únor</t>
  </si>
  <si>
    <t>Březen</t>
  </si>
  <si>
    <t>Duben</t>
  </si>
  <si>
    <t>Květen</t>
  </si>
  <si>
    <t>Červen</t>
  </si>
  <si>
    <t>Patrik</t>
  </si>
  <si>
    <t>Říjen</t>
  </si>
  <si>
    <t xml:space="preserve">Tomáš </t>
  </si>
  <si>
    <t xml:space="preserve">Jakub </t>
  </si>
  <si>
    <t>17.1. Březiněves</t>
  </si>
  <si>
    <t>JARO</t>
  </si>
  <si>
    <t>PODZIM</t>
  </si>
  <si>
    <t>CELKEM</t>
  </si>
  <si>
    <t>Počet</t>
  </si>
  <si>
    <t>Docházka  Neratovice U15 2015/16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</si>
</sst>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3" borderId="3" xfId="0" applyFill="1" applyBorder="1"/>
    <xf numFmtId="0" fontId="0" fillId="2" borderId="3" xfId="0" applyFill="1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2" xfId="0" applyFill="1" applyBorder="1"/>
    <xf numFmtId="0" fontId="0" fillId="2" borderId="4" xfId="0" applyFill="1" applyBorder="1"/>
    <xf numFmtId="0" fontId="0" fillId="3" borderId="4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12" xfId="0" applyFill="1" applyBorder="1"/>
    <xf numFmtId="0" fontId="0" fillId="0" borderId="13" xfId="0" applyBorder="1"/>
    <xf numFmtId="0" fontId="0" fillId="0" borderId="13" xfId="0" applyFill="1" applyBorder="1"/>
    <xf numFmtId="0" fontId="0" fillId="0" borderId="14" xfId="0" applyFill="1" applyBorder="1"/>
    <xf numFmtId="0" fontId="0" fillId="0" borderId="14" xfId="0" applyBorder="1"/>
    <xf numFmtId="0" fontId="0" fillId="2" borderId="6" xfId="0" applyFill="1" applyBorder="1"/>
    <xf numFmtId="0" fontId="0" fillId="3" borderId="6" xfId="0" applyFill="1" applyBorder="1"/>
    <xf numFmtId="0" fontId="0" fillId="0" borderId="0" xfId="0" applyBorder="1"/>
    <xf numFmtId="0" fontId="0" fillId="2" borderId="5" xfId="0" applyFill="1" applyBorder="1"/>
    <xf numFmtId="0" fontId="0" fillId="4" borderId="1" xfId="0" applyFill="1" applyBorder="1"/>
    <xf numFmtId="0" fontId="0" fillId="0" borderId="9" xfId="0" applyFill="1" applyBorder="1"/>
    <xf numFmtId="0" fontId="0" fillId="5" borderId="3" xfId="0" applyFill="1" applyBorder="1"/>
    <xf numFmtId="0" fontId="0" fillId="5" borderId="1" xfId="0" applyFill="1" applyBorder="1"/>
    <xf numFmtId="0" fontId="0" fillId="5" borderId="6" xfId="0" applyFill="1" applyBorder="1"/>
    <xf numFmtId="0" fontId="0" fillId="2" borderId="0" xfId="0" applyFill="1"/>
    <xf numFmtId="0" fontId="0" fillId="3" borderId="0" xfId="0" applyFill="1"/>
    <xf numFmtId="0" fontId="0" fillId="5" borderId="0" xfId="0" applyFill="1"/>
    <xf numFmtId="0" fontId="0" fillId="4" borderId="0" xfId="0" applyFill="1"/>
    <xf numFmtId="0" fontId="0" fillId="0" borderId="0" xfId="0" applyFill="1" applyBorder="1"/>
    <xf numFmtId="0" fontId="0" fillId="2" borderId="2" xfId="0" applyFill="1" applyBorder="1"/>
    <xf numFmtId="0" fontId="1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2" borderId="3" xfId="0" applyFont="1" applyFill="1" applyBorder="1"/>
    <xf numFmtId="0" fontId="1" fillId="2" borderId="15" xfId="0" applyFont="1" applyFill="1" applyBorder="1"/>
    <xf numFmtId="2" fontId="1" fillId="0" borderId="8" xfId="0" applyNumberFormat="1" applyFont="1" applyBorder="1"/>
    <xf numFmtId="0" fontId="1" fillId="0" borderId="9" xfId="0" applyFont="1" applyBorder="1"/>
    <xf numFmtId="0" fontId="1" fillId="0" borderId="10" xfId="0" applyFont="1" applyBorder="1"/>
    <xf numFmtId="0" fontId="1" fillId="2" borderId="4" xfId="0" applyFont="1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1" fillId="2" borderId="16" xfId="0" applyFont="1" applyFill="1" applyBorder="1"/>
    <xf numFmtId="2" fontId="1" fillId="0" borderId="10" xfId="0" applyNumberFormat="1" applyFont="1" applyBorder="1"/>
    <xf numFmtId="0" fontId="1" fillId="3" borderId="4" xfId="0" applyFont="1" applyFill="1" applyBorder="1"/>
    <xf numFmtId="0" fontId="1" fillId="3" borderId="16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2" borderId="6" xfId="0" applyFont="1" applyFill="1" applyBorder="1"/>
    <xf numFmtId="0" fontId="1" fillId="2" borderId="17" xfId="0" applyFont="1" applyFill="1" applyBorder="1"/>
    <xf numFmtId="2" fontId="1" fillId="0" borderId="12" xfId="0" applyNumberFormat="1" applyFont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13" xfId="0" applyFont="1" applyBorder="1"/>
    <xf numFmtId="0" fontId="1" fillId="0" borderId="13" xfId="0" applyFont="1" applyFill="1" applyBorder="1"/>
    <xf numFmtId="164" fontId="1" fillId="0" borderId="0" xfId="0" applyNumberFormat="1" applyFont="1" applyFill="1" applyBorder="1"/>
    <xf numFmtId="2" fontId="1" fillId="0" borderId="10" xfId="0" applyNumberFormat="1" applyFont="1" applyFill="1" applyBorder="1"/>
    <xf numFmtId="0" fontId="1" fillId="0" borderId="12" xfId="0" applyFont="1" applyFill="1" applyBorder="1"/>
    <xf numFmtId="0" fontId="1" fillId="0" borderId="14" xfId="0" applyFont="1" applyFill="1" applyBorder="1"/>
    <xf numFmtId="0" fontId="1" fillId="0" borderId="14" xfId="0" applyFont="1" applyBorder="1"/>
    <xf numFmtId="164" fontId="1" fillId="0" borderId="14" xfId="0" applyNumberFormat="1" applyFont="1" applyFill="1" applyBorder="1"/>
    <xf numFmtId="2" fontId="1" fillId="0" borderId="12" xfId="0" applyNumberFormat="1" applyFont="1" applyFill="1" applyBorder="1"/>
    <xf numFmtId="0" fontId="1" fillId="0" borderId="0" xfId="0" applyFont="1" applyBorder="1"/>
    <xf numFmtId="0" fontId="1" fillId="2" borderId="2" xfId="0" applyFont="1" applyFill="1" applyBorder="1"/>
    <xf numFmtId="0" fontId="1" fillId="5" borderId="3" xfId="0" applyFont="1" applyFill="1" applyBorder="1"/>
    <xf numFmtId="0" fontId="1" fillId="0" borderId="3" xfId="0" applyFont="1" applyFill="1" applyBorder="1"/>
    <xf numFmtId="0" fontId="1" fillId="0" borderId="2" xfId="0" applyFont="1" applyBorder="1"/>
    <xf numFmtId="0" fontId="1" fillId="5" borderId="1" xfId="0" applyFont="1" applyFill="1" applyBorder="1"/>
    <xf numFmtId="0" fontId="1" fillId="0" borderId="1" xfId="0" applyFont="1" applyFill="1" applyBorder="1"/>
    <xf numFmtId="0" fontId="1" fillId="0" borderId="4" xfId="0" applyFont="1" applyBorder="1"/>
    <xf numFmtId="0" fontId="1" fillId="0" borderId="0" xfId="0" applyFont="1" applyFill="1" applyBorder="1"/>
    <xf numFmtId="0" fontId="1" fillId="0" borderId="6" xfId="0" applyFont="1" applyFill="1" applyBorder="1"/>
    <xf numFmtId="0" fontId="1" fillId="0" borderId="5" xfId="0" applyFont="1" applyBorder="1"/>
    <xf numFmtId="0" fontId="1" fillId="0" borderId="10" xfId="0" applyFont="1" applyFill="1" applyBorder="1"/>
    <xf numFmtId="0" fontId="1" fillId="0" borderId="11" xfId="0" applyFont="1" applyFill="1" applyBorder="1"/>
    <xf numFmtId="2" fontId="1" fillId="0" borderId="0" xfId="0" applyNumberFormat="1" applyFont="1" applyFill="1" applyBorder="1"/>
    <xf numFmtId="0" fontId="1" fillId="2" borderId="9" xfId="0" applyFont="1" applyFill="1" applyBorder="1"/>
    <xf numFmtId="0" fontId="1" fillId="2" borderId="11" xfId="0" applyFont="1" applyFill="1" applyBorder="1"/>
    <xf numFmtId="0" fontId="1" fillId="3" borderId="9" xfId="0" applyFont="1" applyFill="1" applyBorder="1"/>
    <xf numFmtId="0" fontId="1" fillId="3" borderId="7" xfId="0" applyFont="1" applyFill="1" applyBorder="1"/>
    <xf numFmtId="0" fontId="1" fillId="3" borderId="0" xfId="0" applyFont="1" applyFill="1" applyBorder="1"/>
    <xf numFmtId="0" fontId="1" fillId="2" borderId="13" xfId="0" applyFont="1" applyFill="1" applyBorder="1"/>
    <xf numFmtId="0" fontId="1" fillId="2" borderId="0" xfId="0" applyFont="1" applyFill="1" applyBorder="1"/>
    <xf numFmtId="0" fontId="1" fillId="2" borderId="14" xfId="0" applyFont="1" applyFill="1" applyBorder="1"/>
    <xf numFmtId="0" fontId="1" fillId="4" borderId="0" xfId="0" applyFont="1" applyFill="1" applyBorder="1"/>
    <xf numFmtId="0" fontId="1" fillId="0" borderId="2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164" fontId="1" fillId="0" borderId="18" xfId="0" applyNumberFormat="1" applyFont="1" applyBorder="1"/>
    <xf numFmtId="164" fontId="1" fillId="0" borderId="19" xfId="0" applyNumberFormat="1" applyFont="1" applyBorder="1"/>
    <xf numFmtId="164" fontId="1" fillId="0" borderId="20" xfId="0" applyNumberFormat="1" applyFont="1" applyBorder="1"/>
    <xf numFmtId="0" fontId="1" fillId="0" borderId="23" xfId="0" applyFont="1" applyFill="1" applyBorder="1"/>
    <xf numFmtId="0" fontId="0" fillId="5" borderId="15" xfId="0" applyFill="1" applyBorder="1"/>
    <xf numFmtId="0" fontId="0" fillId="3" borderId="16" xfId="0" applyFill="1" applyBorder="1"/>
    <xf numFmtId="0" fontId="0" fillId="5" borderId="16" xfId="0" applyFill="1" applyBorder="1"/>
    <xf numFmtId="0" fontId="0" fillId="2" borderId="16" xfId="0" applyFill="1" applyBorder="1"/>
    <xf numFmtId="0" fontId="0" fillId="3" borderId="17" xfId="0" applyFill="1" applyBorder="1"/>
    <xf numFmtId="0" fontId="0" fillId="0" borderId="2" xfId="0" applyBorder="1"/>
    <xf numFmtId="2" fontId="1" fillId="0" borderId="18" xfId="0" applyNumberFormat="1" applyFont="1" applyBorder="1"/>
    <xf numFmtId="0" fontId="0" fillId="0" borderId="4" xfId="0" applyBorder="1"/>
    <xf numFmtId="2" fontId="1" fillId="0" borderId="19" xfId="0" applyNumberFormat="1" applyFont="1" applyBorder="1"/>
    <xf numFmtId="0" fontId="0" fillId="0" borderId="5" xfId="0" applyBorder="1"/>
    <xf numFmtId="2" fontId="1" fillId="0" borderId="20" xfId="0" applyNumberFormat="1" applyFont="1" applyBorder="1"/>
    <xf numFmtId="0" fontId="0" fillId="2" borderId="15" xfId="0" applyFill="1" applyBorder="1"/>
    <xf numFmtId="0" fontId="0" fillId="2" borderId="17" xfId="0" applyFill="1" applyBorder="1"/>
    <xf numFmtId="0" fontId="1" fillId="3" borderId="15" xfId="0" applyFont="1" applyFill="1" applyBorder="1"/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164" fontId="1" fillId="0" borderId="33" xfId="0" applyNumberFormat="1" applyFont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</cellXfs>
  <cellStyles count="1">
    <cellStyle name="normální" xfId="0" builtinId="0"/>
  </cellStyles>
  <dxfs count="77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5"/>
  <sheetViews>
    <sheetView zoomScale="89" zoomScaleNormal="89" workbookViewId="0">
      <selection activeCell="N9" sqref="N9"/>
    </sheetView>
  </sheetViews>
  <sheetFormatPr defaultRowHeight="15.75"/>
  <cols>
    <col min="1" max="1" width="9.140625" style="35"/>
    <col min="2" max="2" width="11.5703125" bestFit="1" customWidth="1"/>
    <col min="3" max="3" width="6" bestFit="1" customWidth="1"/>
    <col min="5" max="5" width="4.5703125" bestFit="1" customWidth="1"/>
    <col min="6" max="6" width="12.140625" bestFit="1" customWidth="1"/>
    <col min="7" max="7" width="5.5703125" bestFit="1" customWidth="1"/>
    <col min="8" max="8" width="15.42578125" bestFit="1" customWidth="1"/>
    <col min="9" max="9" width="6" bestFit="1" customWidth="1"/>
    <col min="10" max="10" width="17.28515625" bestFit="1" customWidth="1"/>
    <col min="11" max="11" width="5.5703125" bestFit="1" customWidth="1"/>
    <col min="12" max="13" width="6" bestFit="1" customWidth="1"/>
    <col min="14" max="14" width="15" bestFit="1" customWidth="1"/>
    <col min="15" max="15" width="6" bestFit="1" customWidth="1"/>
    <col min="16" max="16" width="10.85546875" bestFit="1" customWidth="1"/>
    <col min="17" max="17" width="6.7109375" bestFit="1" customWidth="1"/>
    <col min="18" max="18" width="11.28515625" bestFit="1" customWidth="1"/>
    <col min="19" max="19" width="6.7109375" bestFit="1" customWidth="1"/>
    <col min="22" max="22" width="10.85546875" bestFit="1" customWidth="1"/>
  </cols>
  <sheetData>
    <row r="1" spans="1:22" ht="26.25">
      <c r="A1" s="98" t="s">
        <v>110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</row>
    <row r="2" spans="1:22" ht="16.5" thickBot="1">
      <c r="B2" s="35"/>
      <c r="C2" s="35" t="s">
        <v>34</v>
      </c>
      <c r="D2" s="35" t="s">
        <v>35</v>
      </c>
      <c r="E2" s="35" t="s">
        <v>36</v>
      </c>
      <c r="F2" s="35" t="s">
        <v>37</v>
      </c>
      <c r="G2" s="35" t="s">
        <v>52</v>
      </c>
      <c r="H2" s="35" t="s">
        <v>38</v>
      </c>
      <c r="I2" s="35" t="s">
        <v>39</v>
      </c>
      <c r="J2" s="35" t="s">
        <v>109</v>
      </c>
      <c r="K2" s="35" t="s">
        <v>53</v>
      </c>
      <c r="L2" s="35" t="s">
        <v>54</v>
      </c>
      <c r="M2" s="35" t="s">
        <v>40</v>
      </c>
      <c r="N2" s="35" t="s">
        <v>41</v>
      </c>
      <c r="O2" s="35" t="s">
        <v>42</v>
      </c>
      <c r="P2" s="35" t="s">
        <v>43</v>
      </c>
      <c r="Q2" s="35" t="s">
        <v>44</v>
      </c>
      <c r="R2" s="35" t="s">
        <v>45</v>
      </c>
      <c r="S2" s="35" t="s">
        <v>46</v>
      </c>
      <c r="T2" s="35" t="s">
        <v>47</v>
      </c>
      <c r="U2" s="35" t="s">
        <v>48</v>
      </c>
      <c r="V2" s="35" t="s">
        <v>227</v>
      </c>
    </row>
    <row r="3" spans="1:22">
      <c r="A3" s="36" t="s">
        <v>0</v>
      </c>
      <c r="B3" s="37" t="s">
        <v>1</v>
      </c>
      <c r="C3" s="38">
        <v>0</v>
      </c>
      <c r="D3" s="39">
        <v>0</v>
      </c>
      <c r="E3" s="40">
        <v>1</v>
      </c>
      <c r="F3" s="40">
        <v>1</v>
      </c>
      <c r="G3" s="39">
        <v>0</v>
      </c>
      <c r="H3" s="40">
        <v>1</v>
      </c>
      <c r="I3" s="39">
        <v>0</v>
      </c>
      <c r="J3" s="39">
        <v>0</v>
      </c>
      <c r="K3" s="39">
        <v>0</v>
      </c>
      <c r="L3" s="40">
        <v>1</v>
      </c>
      <c r="M3" s="40">
        <v>1</v>
      </c>
      <c r="N3" s="40">
        <v>1</v>
      </c>
      <c r="O3" s="40">
        <v>1</v>
      </c>
      <c r="P3" s="40">
        <v>1</v>
      </c>
      <c r="Q3" s="39">
        <v>0</v>
      </c>
      <c r="R3" s="40">
        <v>1</v>
      </c>
      <c r="S3" s="41">
        <v>1</v>
      </c>
      <c r="T3" s="36">
        <f>SUM(C3:S3)</f>
        <v>10</v>
      </c>
      <c r="U3" s="42">
        <f>(T3/COUNT(C3:S3)*100)</f>
        <v>58.82352941176471</v>
      </c>
      <c r="V3" t="str">
        <f>IF(U3&gt;90,"Super",IF(U3&gt;75,"Dobré",IF(U3&gt;60,"Bída","Tragédie!")))</f>
        <v>Tragédie!</v>
      </c>
    </row>
    <row r="4" spans="1:22">
      <c r="A4" s="43" t="s">
        <v>2</v>
      </c>
      <c r="B4" s="44" t="s">
        <v>3</v>
      </c>
      <c r="C4" s="45">
        <v>1</v>
      </c>
      <c r="D4" s="46">
        <v>0</v>
      </c>
      <c r="E4" s="47">
        <v>1</v>
      </c>
      <c r="F4" s="47">
        <v>1</v>
      </c>
      <c r="G4" s="47">
        <v>1</v>
      </c>
      <c r="H4" s="47">
        <v>1</v>
      </c>
      <c r="I4" s="47">
        <v>1</v>
      </c>
      <c r="J4" s="47">
        <v>1</v>
      </c>
      <c r="K4" s="47">
        <v>1</v>
      </c>
      <c r="L4" s="47">
        <v>1</v>
      </c>
      <c r="M4" s="47">
        <v>1</v>
      </c>
      <c r="N4" s="47">
        <v>1</v>
      </c>
      <c r="O4" s="47">
        <v>1</v>
      </c>
      <c r="P4" s="46">
        <v>0</v>
      </c>
      <c r="Q4" s="47">
        <v>1</v>
      </c>
      <c r="R4" s="46">
        <v>0</v>
      </c>
      <c r="S4" s="48">
        <v>1</v>
      </c>
      <c r="T4" s="43">
        <f t="shared" ref="T4:T23" si="0">SUM(C4:S4)</f>
        <v>14</v>
      </c>
      <c r="U4" s="49">
        <f>(T4/COUNT(C4:S4)*100)</f>
        <v>82.35294117647058</v>
      </c>
      <c r="V4" t="str">
        <f t="shared" ref="V4:V23" si="1">IF(U4&gt;90,"Super",IF(U4&gt;75,"Dobré",IF(U4&gt;60,"Bída","Tragédie!")))</f>
        <v>Dobré</v>
      </c>
    </row>
    <row r="5" spans="1:22">
      <c r="A5" s="43" t="s">
        <v>6</v>
      </c>
      <c r="B5" s="44" t="s">
        <v>55</v>
      </c>
      <c r="C5" s="50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6">
        <v>0</v>
      </c>
      <c r="N5" s="46">
        <v>0</v>
      </c>
      <c r="O5" s="47">
        <v>1</v>
      </c>
      <c r="P5" s="46">
        <v>0</v>
      </c>
      <c r="Q5" s="47">
        <v>1</v>
      </c>
      <c r="R5" s="46">
        <v>0</v>
      </c>
      <c r="S5" s="48">
        <v>1</v>
      </c>
      <c r="T5" s="43">
        <f t="shared" si="0"/>
        <v>3</v>
      </c>
      <c r="U5" s="49">
        <f>(T5/COUNT(C5:S5)*100)</f>
        <v>17.647058823529413</v>
      </c>
      <c r="V5" t="str">
        <f t="shared" si="1"/>
        <v>Tragédie!</v>
      </c>
    </row>
    <row r="6" spans="1:22">
      <c r="A6" s="43" t="s">
        <v>4</v>
      </c>
      <c r="B6" s="44" t="s">
        <v>5</v>
      </c>
      <c r="C6" s="45">
        <v>1</v>
      </c>
      <c r="D6" s="47">
        <v>1</v>
      </c>
      <c r="E6" s="47">
        <v>1</v>
      </c>
      <c r="F6" s="47">
        <v>1</v>
      </c>
      <c r="G6" s="47">
        <v>1</v>
      </c>
      <c r="H6" s="47">
        <v>1</v>
      </c>
      <c r="I6" s="47">
        <v>1</v>
      </c>
      <c r="J6" s="47">
        <v>1</v>
      </c>
      <c r="K6" s="47">
        <v>1</v>
      </c>
      <c r="L6" s="47">
        <v>1</v>
      </c>
      <c r="M6" s="47">
        <v>1</v>
      </c>
      <c r="N6" s="47">
        <v>1</v>
      </c>
      <c r="O6" s="47">
        <v>1</v>
      </c>
      <c r="P6" s="47">
        <v>1</v>
      </c>
      <c r="Q6" s="47">
        <v>1</v>
      </c>
      <c r="R6" s="47">
        <v>1</v>
      </c>
      <c r="S6" s="48">
        <v>1</v>
      </c>
      <c r="T6" s="43">
        <f t="shared" si="0"/>
        <v>17</v>
      </c>
      <c r="U6" s="49">
        <f>(T6/COUNT(C6:S6)*100)</f>
        <v>100</v>
      </c>
      <c r="V6" t="str">
        <f t="shared" si="1"/>
        <v>Super</v>
      </c>
    </row>
    <row r="7" spans="1:22">
      <c r="A7" s="43" t="s">
        <v>6</v>
      </c>
      <c r="B7" s="44" t="s">
        <v>7</v>
      </c>
      <c r="C7" s="50">
        <v>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7">
        <v>1</v>
      </c>
      <c r="P7" s="47">
        <v>1</v>
      </c>
      <c r="Q7" s="47">
        <v>1</v>
      </c>
      <c r="R7" s="47">
        <v>1</v>
      </c>
      <c r="S7" s="48">
        <v>1</v>
      </c>
      <c r="T7" s="43">
        <f t="shared" si="0"/>
        <v>5</v>
      </c>
      <c r="U7" s="49">
        <f>(T7/COUNT(C7:S7)*100)</f>
        <v>29.411764705882355</v>
      </c>
      <c r="V7" t="str">
        <f t="shared" si="1"/>
        <v>Tragédie!</v>
      </c>
    </row>
    <row r="8" spans="1:22">
      <c r="A8" s="43" t="s">
        <v>8</v>
      </c>
      <c r="B8" s="44" t="s">
        <v>9</v>
      </c>
      <c r="C8" s="45">
        <v>1</v>
      </c>
      <c r="D8" s="47">
        <v>1</v>
      </c>
      <c r="E8" s="47">
        <v>1</v>
      </c>
      <c r="F8" s="46">
        <v>0</v>
      </c>
      <c r="G8" s="47">
        <v>1</v>
      </c>
      <c r="H8" s="46">
        <v>0</v>
      </c>
      <c r="I8" s="46">
        <v>0</v>
      </c>
      <c r="J8" s="46">
        <v>0</v>
      </c>
      <c r="K8" s="47">
        <v>1</v>
      </c>
      <c r="L8" s="47">
        <v>1</v>
      </c>
      <c r="M8" s="47">
        <v>1</v>
      </c>
      <c r="N8" s="47">
        <v>1</v>
      </c>
      <c r="O8" s="47">
        <v>1</v>
      </c>
      <c r="P8" s="47">
        <v>1</v>
      </c>
      <c r="Q8" s="46">
        <v>0</v>
      </c>
      <c r="R8" s="46">
        <v>0</v>
      </c>
      <c r="S8" s="51">
        <v>0</v>
      </c>
      <c r="T8" s="43">
        <f t="shared" si="0"/>
        <v>10</v>
      </c>
      <c r="U8" s="49">
        <f>(T8/COUNT(C8:S8)*100)</f>
        <v>58.82352941176471</v>
      </c>
      <c r="V8" t="str">
        <f t="shared" si="1"/>
        <v>Tragédie!</v>
      </c>
    </row>
    <row r="9" spans="1:22">
      <c r="A9" s="43" t="s">
        <v>10</v>
      </c>
      <c r="B9" s="44" t="s">
        <v>11</v>
      </c>
      <c r="C9" s="45">
        <v>1</v>
      </c>
      <c r="D9" s="47">
        <v>1</v>
      </c>
      <c r="E9" s="47">
        <v>1</v>
      </c>
      <c r="F9" s="47">
        <v>1</v>
      </c>
      <c r="G9" s="47">
        <v>1</v>
      </c>
      <c r="H9" s="47">
        <v>1</v>
      </c>
      <c r="I9" s="47">
        <v>1</v>
      </c>
      <c r="J9" s="47">
        <v>1</v>
      </c>
      <c r="K9" s="47">
        <v>1</v>
      </c>
      <c r="L9" s="47">
        <v>1</v>
      </c>
      <c r="M9" s="47">
        <v>1</v>
      </c>
      <c r="N9" s="47">
        <v>1</v>
      </c>
      <c r="O9" s="47">
        <v>1</v>
      </c>
      <c r="P9" s="47">
        <v>1</v>
      </c>
      <c r="Q9" s="47">
        <v>1</v>
      </c>
      <c r="R9" s="47">
        <v>1</v>
      </c>
      <c r="S9" s="48">
        <v>1</v>
      </c>
      <c r="T9" s="43">
        <f t="shared" si="0"/>
        <v>17</v>
      </c>
      <c r="U9" s="49">
        <f>(T9/COUNT(C9:S9)*100)</f>
        <v>100</v>
      </c>
      <c r="V9" t="str">
        <f t="shared" si="1"/>
        <v>Super</v>
      </c>
    </row>
    <row r="10" spans="1:22">
      <c r="A10" s="43" t="s">
        <v>0</v>
      </c>
      <c r="B10" s="44" t="s">
        <v>12</v>
      </c>
      <c r="C10" s="45">
        <v>1</v>
      </c>
      <c r="D10" s="47">
        <v>1</v>
      </c>
      <c r="E10" s="46">
        <v>0</v>
      </c>
      <c r="F10" s="46">
        <v>0</v>
      </c>
      <c r="G10" s="47">
        <v>1</v>
      </c>
      <c r="H10" s="47">
        <v>1</v>
      </c>
      <c r="I10" s="47">
        <v>1</v>
      </c>
      <c r="J10" s="47">
        <v>1</v>
      </c>
      <c r="K10" s="47">
        <v>1</v>
      </c>
      <c r="L10" s="47">
        <v>1</v>
      </c>
      <c r="M10" s="47">
        <v>1</v>
      </c>
      <c r="N10" s="47">
        <v>1</v>
      </c>
      <c r="O10" s="47">
        <v>1</v>
      </c>
      <c r="P10" s="47">
        <v>1</v>
      </c>
      <c r="Q10" s="47">
        <v>1</v>
      </c>
      <c r="R10" s="47">
        <v>1</v>
      </c>
      <c r="S10" s="48">
        <v>1</v>
      </c>
      <c r="T10" s="43">
        <f t="shared" si="0"/>
        <v>15</v>
      </c>
      <c r="U10" s="49">
        <f>(T10/COUNT(C10:S10)*100)</f>
        <v>88.235294117647058</v>
      </c>
      <c r="V10" t="str">
        <f t="shared" si="1"/>
        <v>Dobré</v>
      </c>
    </row>
    <row r="11" spans="1:22">
      <c r="A11" s="43" t="s">
        <v>13</v>
      </c>
      <c r="B11" s="44" t="s">
        <v>14</v>
      </c>
      <c r="C11" s="50">
        <v>0</v>
      </c>
      <c r="D11" s="47">
        <v>1</v>
      </c>
      <c r="E11" s="46">
        <v>0</v>
      </c>
      <c r="F11" s="47">
        <v>1</v>
      </c>
      <c r="G11" s="46">
        <v>0</v>
      </c>
      <c r="H11" s="47">
        <v>1</v>
      </c>
      <c r="I11" s="47">
        <v>1</v>
      </c>
      <c r="J11" s="47">
        <v>1</v>
      </c>
      <c r="K11" s="46">
        <v>0</v>
      </c>
      <c r="L11" s="47">
        <v>1</v>
      </c>
      <c r="M11" s="47">
        <v>1</v>
      </c>
      <c r="N11" s="47">
        <v>1</v>
      </c>
      <c r="O11" s="46">
        <v>0</v>
      </c>
      <c r="P11" s="47">
        <v>1</v>
      </c>
      <c r="Q11" s="47">
        <v>1</v>
      </c>
      <c r="R11" s="47">
        <v>1</v>
      </c>
      <c r="S11" s="48">
        <v>1</v>
      </c>
      <c r="T11" s="43">
        <f t="shared" si="0"/>
        <v>12</v>
      </c>
      <c r="U11" s="49">
        <f>(T11/COUNT(C11:S11)*100)</f>
        <v>70.588235294117652</v>
      </c>
      <c r="V11" t="str">
        <f t="shared" si="1"/>
        <v>Bída</v>
      </c>
    </row>
    <row r="12" spans="1:22">
      <c r="A12" s="43" t="s">
        <v>6</v>
      </c>
      <c r="B12" s="44" t="s">
        <v>15</v>
      </c>
      <c r="C12" s="50">
        <v>0</v>
      </c>
      <c r="D12" s="46">
        <v>0</v>
      </c>
      <c r="E12" s="46">
        <v>0</v>
      </c>
      <c r="F12" s="46">
        <v>0</v>
      </c>
      <c r="G12" s="46">
        <v>0</v>
      </c>
      <c r="H12" s="47">
        <v>1</v>
      </c>
      <c r="I12" s="46">
        <v>0</v>
      </c>
      <c r="J12" s="46">
        <v>0</v>
      </c>
      <c r="K12" s="46">
        <v>0</v>
      </c>
      <c r="L12" s="46">
        <v>0</v>
      </c>
      <c r="M12" s="47">
        <v>1</v>
      </c>
      <c r="N12" s="47">
        <v>1</v>
      </c>
      <c r="O12" s="47">
        <v>1</v>
      </c>
      <c r="P12" s="47">
        <v>1</v>
      </c>
      <c r="Q12" s="47">
        <v>1</v>
      </c>
      <c r="R12" s="47">
        <v>1</v>
      </c>
      <c r="S12" s="48">
        <v>1</v>
      </c>
      <c r="T12" s="43">
        <f t="shared" si="0"/>
        <v>8</v>
      </c>
      <c r="U12" s="49">
        <f>(T12/COUNT(C12:S12)*100)</f>
        <v>47.058823529411761</v>
      </c>
      <c r="V12" t="str">
        <f t="shared" si="1"/>
        <v>Tragédie!</v>
      </c>
    </row>
    <row r="13" spans="1:22">
      <c r="A13" s="43" t="s">
        <v>16</v>
      </c>
      <c r="B13" s="44" t="s">
        <v>17</v>
      </c>
      <c r="C13" s="45">
        <v>1</v>
      </c>
      <c r="D13" s="47">
        <v>1</v>
      </c>
      <c r="E13" s="47">
        <v>1</v>
      </c>
      <c r="F13" s="47">
        <v>1</v>
      </c>
      <c r="G13" s="47">
        <v>1</v>
      </c>
      <c r="H13" s="47">
        <v>1</v>
      </c>
      <c r="I13" s="47">
        <v>1</v>
      </c>
      <c r="J13" s="47">
        <v>1</v>
      </c>
      <c r="K13" s="47">
        <v>1</v>
      </c>
      <c r="L13" s="47">
        <v>1</v>
      </c>
      <c r="M13" s="47">
        <v>1</v>
      </c>
      <c r="N13" s="47">
        <v>1</v>
      </c>
      <c r="O13" s="47">
        <v>1</v>
      </c>
      <c r="P13" s="47">
        <v>1</v>
      </c>
      <c r="Q13" s="47">
        <v>1</v>
      </c>
      <c r="R13" s="47">
        <v>1</v>
      </c>
      <c r="S13" s="48">
        <v>1</v>
      </c>
      <c r="T13" s="43">
        <f t="shared" si="0"/>
        <v>17</v>
      </c>
      <c r="U13" s="49">
        <f>(T13/COUNT(C13:S13)*100)</f>
        <v>100</v>
      </c>
      <c r="V13" t="str">
        <f t="shared" si="1"/>
        <v>Super</v>
      </c>
    </row>
    <row r="14" spans="1:22">
      <c r="A14" s="43" t="s">
        <v>18</v>
      </c>
      <c r="B14" s="44" t="s">
        <v>19</v>
      </c>
      <c r="C14" s="45">
        <v>1</v>
      </c>
      <c r="D14" s="47">
        <v>1</v>
      </c>
      <c r="E14" s="46">
        <v>0</v>
      </c>
      <c r="F14" s="46">
        <v>0</v>
      </c>
      <c r="G14" s="46">
        <v>0</v>
      </c>
      <c r="H14" s="47">
        <v>1</v>
      </c>
      <c r="I14" s="47">
        <v>1</v>
      </c>
      <c r="J14" s="47">
        <v>1</v>
      </c>
      <c r="K14" s="47">
        <v>1</v>
      </c>
      <c r="L14" s="47">
        <v>1</v>
      </c>
      <c r="M14" s="47">
        <v>1</v>
      </c>
      <c r="N14" s="47">
        <v>1</v>
      </c>
      <c r="O14" s="47">
        <v>1</v>
      </c>
      <c r="P14" s="47">
        <v>1</v>
      </c>
      <c r="Q14" s="47">
        <v>1</v>
      </c>
      <c r="R14" s="47">
        <v>1</v>
      </c>
      <c r="S14" s="48">
        <v>1</v>
      </c>
      <c r="T14" s="43">
        <f t="shared" si="0"/>
        <v>14</v>
      </c>
      <c r="U14" s="49">
        <f>(T14/COUNT(C14:S14)*100)</f>
        <v>82.35294117647058</v>
      </c>
      <c r="V14" t="str">
        <f t="shared" si="1"/>
        <v>Dobré</v>
      </c>
    </row>
    <row r="15" spans="1:22">
      <c r="A15" s="43" t="s">
        <v>20</v>
      </c>
      <c r="B15" s="44" t="s">
        <v>21</v>
      </c>
      <c r="C15" s="50">
        <v>0</v>
      </c>
      <c r="D15" s="47">
        <v>1</v>
      </c>
      <c r="E15" s="47">
        <v>1</v>
      </c>
      <c r="F15" s="47">
        <v>1</v>
      </c>
      <c r="G15" s="47">
        <v>1</v>
      </c>
      <c r="H15" s="47">
        <v>1</v>
      </c>
      <c r="I15" s="47">
        <v>1</v>
      </c>
      <c r="J15" s="47">
        <v>1</v>
      </c>
      <c r="K15" s="47">
        <v>1</v>
      </c>
      <c r="L15" s="46">
        <v>0</v>
      </c>
      <c r="M15" s="47">
        <v>1</v>
      </c>
      <c r="N15" s="47">
        <v>1</v>
      </c>
      <c r="O15" s="47">
        <v>1</v>
      </c>
      <c r="P15" s="47">
        <v>1</v>
      </c>
      <c r="Q15" s="47">
        <v>1</v>
      </c>
      <c r="R15" s="47">
        <v>1</v>
      </c>
      <c r="S15" s="48">
        <v>1</v>
      </c>
      <c r="T15" s="43">
        <f t="shared" si="0"/>
        <v>15</v>
      </c>
      <c r="U15" s="49">
        <f>(T15/COUNT(C15:S15)*100)</f>
        <v>88.235294117647058</v>
      </c>
      <c r="V15" t="str">
        <f t="shared" si="1"/>
        <v>Dobré</v>
      </c>
    </row>
    <row r="16" spans="1:22">
      <c r="A16" s="43" t="s">
        <v>21</v>
      </c>
      <c r="B16" s="44" t="s">
        <v>22</v>
      </c>
      <c r="C16" s="50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7">
        <v>1</v>
      </c>
      <c r="P16" s="47">
        <v>1</v>
      </c>
      <c r="Q16" s="47">
        <v>1</v>
      </c>
      <c r="R16" s="47">
        <v>1</v>
      </c>
      <c r="S16" s="48">
        <v>1</v>
      </c>
      <c r="T16" s="43">
        <f t="shared" si="0"/>
        <v>5</v>
      </c>
      <c r="U16" s="49">
        <f>(T16/COUNT(C16:S16)*100)</f>
        <v>29.411764705882355</v>
      </c>
      <c r="V16" t="str">
        <f t="shared" si="1"/>
        <v>Tragédie!</v>
      </c>
    </row>
    <row r="17" spans="1:22">
      <c r="A17" s="43" t="s">
        <v>23</v>
      </c>
      <c r="B17" s="44" t="s">
        <v>24</v>
      </c>
      <c r="C17" s="50">
        <v>0</v>
      </c>
      <c r="D17" s="46">
        <v>0</v>
      </c>
      <c r="E17" s="46">
        <v>0</v>
      </c>
      <c r="F17" s="47">
        <v>1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7">
        <v>1</v>
      </c>
      <c r="P17" s="47">
        <v>1</v>
      </c>
      <c r="Q17" s="47">
        <v>1</v>
      </c>
      <c r="R17" s="47">
        <v>1</v>
      </c>
      <c r="S17" s="51">
        <v>0</v>
      </c>
      <c r="T17" s="43">
        <f t="shared" si="0"/>
        <v>5</v>
      </c>
      <c r="U17" s="49">
        <f>(T17/COUNT(C17:S17)*100)</f>
        <v>29.411764705882355</v>
      </c>
      <c r="V17" t="str">
        <f t="shared" si="1"/>
        <v>Tragédie!</v>
      </c>
    </row>
    <row r="18" spans="1:22">
      <c r="A18" s="43" t="s">
        <v>25</v>
      </c>
      <c r="B18" s="44" t="s">
        <v>26</v>
      </c>
      <c r="C18" s="45">
        <v>1</v>
      </c>
      <c r="D18" s="47">
        <v>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7">
        <v>1</v>
      </c>
      <c r="L18" s="47">
        <v>1</v>
      </c>
      <c r="M18" s="47">
        <v>1</v>
      </c>
      <c r="N18" s="47">
        <v>1</v>
      </c>
      <c r="O18" s="47">
        <v>1</v>
      </c>
      <c r="P18" s="47">
        <v>1</v>
      </c>
      <c r="Q18" s="47">
        <v>1</v>
      </c>
      <c r="R18" s="47">
        <v>1</v>
      </c>
      <c r="S18" s="48">
        <v>1</v>
      </c>
      <c r="T18" s="43">
        <f t="shared" si="0"/>
        <v>11</v>
      </c>
      <c r="U18" s="49">
        <f>(T18/COUNT(C18:S18)*100)</f>
        <v>64.705882352941174</v>
      </c>
      <c r="V18" t="str">
        <f t="shared" si="1"/>
        <v>Bída</v>
      </c>
    </row>
    <row r="19" spans="1:22">
      <c r="A19" s="43" t="s">
        <v>27</v>
      </c>
      <c r="B19" s="44" t="s">
        <v>28</v>
      </c>
      <c r="C19" s="50">
        <v>0</v>
      </c>
      <c r="D19" s="47">
        <v>1</v>
      </c>
      <c r="E19" s="47">
        <v>1</v>
      </c>
      <c r="F19" s="47">
        <v>1</v>
      </c>
      <c r="G19" s="47">
        <v>1</v>
      </c>
      <c r="H19" s="47">
        <v>1</v>
      </c>
      <c r="I19" s="47">
        <v>1</v>
      </c>
      <c r="J19" s="47">
        <v>1</v>
      </c>
      <c r="K19" s="46">
        <v>0</v>
      </c>
      <c r="L19" s="46">
        <v>0</v>
      </c>
      <c r="M19" s="47">
        <v>1</v>
      </c>
      <c r="N19" s="47">
        <v>1</v>
      </c>
      <c r="O19" s="47">
        <v>1</v>
      </c>
      <c r="P19" s="46">
        <v>1</v>
      </c>
      <c r="Q19" s="47">
        <v>1</v>
      </c>
      <c r="R19" s="47">
        <v>1</v>
      </c>
      <c r="S19" s="48">
        <v>1</v>
      </c>
      <c r="T19" s="43">
        <f t="shared" si="0"/>
        <v>14</v>
      </c>
      <c r="U19" s="49">
        <f>(T19/COUNT(C19:S19)*100)</f>
        <v>82.35294117647058</v>
      </c>
      <c r="V19" t="str">
        <f t="shared" si="1"/>
        <v>Dobré</v>
      </c>
    </row>
    <row r="20" spans="1:22">
      <c r="A20" s="43" t="s">
        <v>29</v>
      </c>
      <c r="B20" s="44" t="s">
        <v>30</v>
      </c>
      <c r="C20" s="45">
        <v>1</v>
      </c>
      <c r="D20" s="47">
        <v>1</v>
      </c>
      <c r="E20" s="47">
        <v>1</v>
      </c>
      <c r="F20" s="47">
        <v>1</v>
      </c>
      <c r="G20" s="47">
        <v>1</v>
      </c>
      <c r="H20" s="47">
        <v>1</v>
      </c>
      <c r="I20" s="47">
        <v>1</v>
      </c>
      <c r="J20" s="47">
        <v>1</v>
      </c>
      <c r="K20" s="46">
        <v>0</v>
      </c>
      <c r="L20" s="47">
        <v>1</v>
      </c>
      <c r="M20" s="47">
        <v>1</v>
      </c>
      <c r="N20" s="47">
        <v>1</v>
      </c>
      <c r="O20" s="46">
        <v>0</v>
      </c>
      <c r="P20" s="46">
        <v>0</v>
      </c>
      <c r="Q20" s="46">
        <v>0</v>
      </c>
      <c r="R20" s="47">
        <v>1</v>
      </c>
      <c r="S20" s="51">
        <v>0</v>
      </c>
      <c r="T20" s="43">
        <f t="shared" si="0"/>
        <v>12</v>
      </c>
      <c r="U20" s="49">
        <f>(T20/COUNT(C20:S20)*100)</f>
        <v>70.588235294117652</v>
      </c>
      <c r="V20" t="str">
        <f t="shared" si="1"/>
        <v>Bída</v>
      </c>
    </row>
    <row r="21" spans="1:22">
      <c r="A21" s="43" t="s">
        <v>31</v>
      </c>
      <c r="B21" s="44" t="s">
        <v>32</v>
      </c>
      <c r="C21" s="45">
        <v>1</v>
      </c>
      <c r="D21" s="47">
        <v>1</v>
      </c>
      <c r="E21" s="47">
        <v>1</v>
      </c>
      <c r="F21" s="47">
        <v>1</v>
      </c>
      <c r="G21" s="47">
        <v>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7">
        <v>1</v>
      </c>
      <c r="P21" s="47">
        <v>1</v>
      </c>
      <c r="Q21" s="46">
        <v>0</v>
      </c>
      <c r="R21" s="47">
        <v>1</v>
      </c>
      <c r="S21" s="51">
        <v>0</v>
      </c>
      <c r="T21" s="43">
        <f t="shared" si="0"/>
        <v>8</v>
      </c>
      <c r="U21" s="49">
        <f>(T21/COUNT(C21:S21)*100)</f>
        <v>47.058823529411761</v>
      </c>
      <c r="V21" t="str">
        <f t="shared" si="1"/>
        <v>Tragédie!</v>
      </c>
    </row>
    <row r="22" spans="1:22">
      <c r="A22" s="43" t="s">
        <v>2</v>
      </c>
      <c r="B22" s="44" t="s">
        <v>33</v>
      </c>
      <c r="C22" s="50">
        <v>0</v>
      </c>
      <c r="D22" s="47">
        <v>1</v>
      </c>
      <c r="E22" s="47">
        <v>1</v>
      </c>
      <c r="F22" s="47">
        <v>1</v>
      </c>
      <c r="G22" s="46">
        <v>0</v>
      </c>
      <c r="H22" s="46">
        <v>0</v>
      </c>
      <c r="I22" s="46">
        <v>0</v>
      </c>
      <c r="J22" s="46">
        <v>0</v>
      </c>
      <c r="K22" s="47">
        <v>1</v>
      </c>
      <c r="L22" s="46">
        <v>0</v>
      </c>
      <c r="M22" s="46">
        <v>0</v>
      </c>
      <c r="N22" s="46">
        <v>0</v>
      </c>
      <c r="O22" s="47">
        <v>1</v>
      </c>
      <c r="P22" s="47">
        <v>1</v>
      </c>
      <c r="Q22" s="46">
        <v>0</v>
      </c>
      <c r="R22" s="46">
        <v>0</v>
      </c>
      <c r="S22" s="51">
        <v>0</v>
      </c>
      <c r="T22" s="43">
        <f t="shared" si="0"/>
        <v>6</v>
      </c>
      <c r="U22" s="49">
        <f>(T22/COUNT(C22:S22)*100)</f>
        <v>35.294117647058826</v>
      </c>
      <c r="V22" t="str">
        <f t="shared" si="1"/>
        <v>Tragédie!</v>
      </c>
    </row>
    <row r="23" spans="1:22" ht="16.5" thickBot="1">
      <c r="A23" s="52" t="s">
        <v>4</v>
      </c>
      <c r="B23" s="53" t="s">
        <v>51</v>
      </c>
      <c r="C23" s="54">
        <v>0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6">
        <v>1</v>
      </c>
      <c r="J23" s="56">
        <v>1</v>
      </c>
      <c r="K23" s="56">
        <v>1</v>
      </c>
      <c r="L23" s="56">
        <v>1</v>
      </c>
      <c r="M23" s="56">
        <v>1</v>
      </c>
      <c r="N23" s="56">
        <v>1</v>
      </c>
      <c r="O23" s="56">
        <v>1</v>
      </c>
      <c r="P23" s="56">
        <v>1</v>
      </c>
      <c r="Q23" s="56">
        <v>1</v>
      </c>
      <c r="R23" s="56">
        <v>1</v>
      </c>
      <c r="S23" s="57">
        <v>1</v>
      </c>
      <c r="T23" s="52">
        <f t="shared" si="0"/>
        <v>11</v>
      </c>
      <c r="U23" s="58">
        <f>(T23/COUNT(C23:S23)*100)</f>
        <v>64.705882352941174</v>
      </c>
      <c r="V23" t="str">
        <f t="shared" si="1"/>
        <v>Bída</v>
      </c>
    </row>
    <row r="24" spans="1:22">
      <c r="A24" s="59" t="s">
        <v>47</v>
      </c>
      <c r="B24" s="60" t="s">
        <v>49</v>
      </c>
      <c r="C24" s="36">
        <v>10</v>
      </c>
      <c r="D24" s="61">
        <v>14</v>
      </c>
      <c r="E24" s="62">
        <f>SUM(E3:E23)</f>
        <v>11</v>
      </c>
      <c r="F24" s="62">
        <f>SUM(F3:F23)</f>
        <v>12</v>
      </c>
      <c r="G24" s="62">
        <f>SUM(G3:G23)</f>
        <v>10</v>
      </c>
      <c r="H24" s="62">
        <f>SUM(H3:H22)</f>
        <v>12</v>
      </c>
      <c r="I24" s="62">
        <f t="shared" ref="I24:N24" si="2">SUM(I3:I23)</f>
        <v>11</v>
      </c>
      <c r="J24" s="62">
        <f t="shared" si="2"/>
        <v>11</v>
      </c>
      <c r="K24" s="62">
        <f t="shared" si="2"/>
        <v>11</v>
      </c>
      <c r="L24" s="62">
        <f t="shared" si="2"/>
        <v>12</v>
      </c>
      <c r="M24" s="62">
        <f t="shared" si="2"/>
        <v>15</v>
      </c>
      <c r="N24" s="62">
        <f t="shared" si="2"/>
        <v>15</v>
      </c>
      <c r="O24" s="62">
        <f>SUM(O3:O23)</f>
        <v>19</v>
      </c>
      <c r="P24" s="62">
        <f>SUM(P3:P23)</f>
        <v>18</v>
      </c>
      <c r="Q24" s="62">
        <f t="shared" ref="Q24:S24" si="3">SUM(Q3:Q23)</f>
        <v>16</v>
      </c>
      <c r="R24" s="62">
        <f t="shared" si="3"/>
        <v>17</v>
      </c>
      <c r="S24" s="62">
        <f t="shared" si="3"/>
        <v>16</v>
      </c>
      <c r="T24" s="63">
        <f>AVERAGE(C24:S24)</f>
        <v>13.529411764705882</v>
      </c>
      <c r="U24" s="64"/>
    </row>
    <row r="25" spans="1:22" ht="16.5" thickBot="1">
      <c r="A25" s="52"/>
      <c r="B25" s="65" t="s">
        <v>50</v>
      </c>
      <c r="C25" s="52">
        <v>1</v>
      </c>
      <c r="D25" s="66">
        <v>5</v>
      </c>
      <c r="E25" s="66">
        <v>2</v>
      </c>
      <c r="F25" s="66">
        <v>2</v>
      </c>
      <c r="G25" s="67">
        <v>2</v>
      </c>
      <c r="H25" s="66">
        <v>2</v>
      </c>
      <c r="I25" s="67">
        <v>2</v>
      </c>
      <c r="J25" s="66">
        <v>2</v>
      </c>
      <c r="K25" s="67">
        <v>2</v>
      </c>
      <c r="L25" s="67">
        <v>0</v>
      </c>
      <c r="M25" s="67">
        <v>0</v>
      </c>
      <c r="N25" s="67">
        <v>1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8">
        <f>AVERAGE(C25:S25)</f>
        <v>1.2352941176470589</v>
      </c>
      <c r="U25" s="69"/>
    </row>
  </sheetData>
  <mergeCells count="1">
    <mergeCell ref="A1:U1"/>
  </mergeCells>
  <conditionalFormatting sqref="U3:U23">
    <cfRule type="cellIs" dxfId="75" priority="4" operator="greaterThan">
      <formula>90</formula>
    </cfRule>
    <cfRule type="cellIs" dxfId="74" priority="3" operator="between">
      <formula>75</formula>
      <formula>90</formula>
    </cfRule>
    <cfRule type="cellIs" dxfId="73" priority="2" operator="between">
      <formula>60</formula>
      <formula>75</formula>
    </cfRule>
    <cfRule type="cellIs" dxfId="72" priority="1" operator="lessThan">
      <formula>60</formula>
    </cfRule>
  </conditionalFormatting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5"/>
  <sheetViews>
    <sheetView topLeftCell="A3" workbookViewId="0">
      <selection activeCell="U2" sqref="U2"/>
    </sheetView>
  </sheetViews>
  <sheetFormatPr defaultRowHeight="15"/>
  <cols>
    <col min="2" max="2" width="11.5703125" bestFit="1" customWidth="1"/>
    <col min="3" max="3" width="5" bestFit="1" customWidth="1"/>
    <col min="4" max="4" width="4.5703125" bestFit="1" customWidth="1"/>
    <col min="5" max="5" width="10.5703125" bestFit="1" customWidth="1"/>
    <col min="6" max="6" width="4.5703125" bestFit="1" customWidth="1"/>
    <col min="7" max="7" width="11" bestFit="1" customWidth="1"/>
    <col min="8" max="8" width="6" bestFit="1" customWidth="1"/>
    <col min="9" max="9" width="12.85546875" bestFit="1" customWidth="1"/>
    <col min="10" max="10" width="6" bestFit="1" customWidth="1"/>
    <col min="11" max="11" width="5.5703125" bestFit="1" customWidth="1"/>
    <col min="12" max="12" width="6" bestFit="1" customWidth="1"/>
    <col min="13" max="13" width="12.42578125" bestFit="1" customWidth="1"/>
    <col min="14" max="16" width="5.5703125" bestFit="1" customWidth="1"/>
    <col min="17" max="17" width="14.7109375" bestFit="1" customWidth="1"/>
    <col min="21" max="21" width="14.140625" bestFit="1" customWidth="1"/>
  </cols>
  <sheetData>
    <row r="1" spans="1:22" ht="15.75" thickBot="1">
      <c r="C1" t="s">
        <v>56</v>
      </c>
      <c r="D1" t="s">
        <v>57</v>
      </c>
      <c r="E1" t="s">
        <v>58</v>
      </c>
      <c r="F1" t="s">
        <v>59</v>
      </c>
      <c r="G1" t="s">
        <v>61</v>
      </c>
      <c r="H1" t="s">
        <v>60</v>
      </c>
      <c r="I1" t="s">
        <v>62</v>
      </c>
      <c r="J1" t="s">
        <v>63</v>
      </c>
      <c r="K1" t="s">
        <v>64</v>
      </c>
      <c r="L1" t="s">
        <v>65</v>
      </c>
      <c r="M1" t="s">
        <v>66</v>
      </c>
      <c r="N1" t="s">
        <v>67</v>
      </c>
      <c r="O1" t="s">
        <v>68</v>
      </c>
      <c r="P1" t="s">
        <v>69</v>
      </c>
      <c r="Q1" t="s">
        <v>70</v>
      </c>
      <c r="R1" t="s">
        <v>71</v>
      </c>
      <c r="S1" t="s">
        <v>47</v>
      </c>
      <c r="T1" t="s">
        <v>48</v>
      </c>
      <c r="U1" t="s">
        <v>227</v>
      </c>
    </row>
    <row r="2" spans="1:22" ht="15.75">
      <c r="A2" s="5" t="s">
        <v>0</v>
      </c>
      <c r="B2" s="16" t="s">
        <v>1</v>
      </c>
      <c r="C2" s="10">
        <v>0</v>
      </c>
      <c r="D2" s="4">
        <v>1</v>
      </c>
      <c r="E2" s="4">
        <v>1</v>
      </c>
      <c r="F2" s="26">
        <v>1</v>
      </c>
      <c r="G2" s="4">
        <v>1</v>
      </c>
      <c r="H2" s="4">
        <v>1</v>
      </c>
      <c r="I2" s="4">
        <v>1</v>
      </c>
      <c r="J2" s="26">
        <v>1</v>
      </c>
      <c r="K2" s="26">
        <v>1</v>
      </c>
      <c r="L2" s="4">
        <v>1</v>
      </c>
      <c r="M2" s="4">
        <v>1</v>
      </c>
      <c r="N2" s="26">
        <v>1</v>
      </c>
      <c r="O2" s="26">
        <v>1</v>
      </c>
      <c r="P2" s="4">
        <v>1</v>
      </c>
      <c r="Q2" s="4">
        <v>1</v>
      </c>
      <c r="R2" s="107">
        <v>1</v>
      </c>
      <c r="S2" s="112">
        <f>SUM(C2:R2)</f>
        <v>15</v>
      </c>
      <c r="T2" s="113">
        <f t="shared" ref="T2:T22" si="0">S2*100/COUNT(C2:R2)</f>
        <v>93.75</v>
      </c>
      <c r="U2" t="str">
        <f>IF(T2&gt;90,"Super",IF(T2&gt;75,"Dobré",IF(T2&gt;60,"Bída","Tragédie!")))</f>
        <v>Super</v>
      </c>
      <c r="V2" s="29" t="s">
        <v>73</v>
      </c>
    </row>
    <row r="3" spans="1:22" ht="15.75">
      <c r="A3" s="6" t="s">
        <v>2</v>
      </c>
      <c r="B3" s="22" t="s">
        <v>3</v>
      </c>
      <c r="C3" s="11">
        <v>1</v>
      </c>
      <c r="D3" s="1">
        <v>1</v>
      </c>
      <c r="E3" s="2">
        <v>0</v>
      </c>
      <c r="F3" s="27">
        <v>1</v>
      </c>
      <c r="G3" s="2">
        <v>0</v>
      </c>
      <c r="H3" s="1">
        <v>1</v>
      </c>
      <c r="I3" s="2">
        <v>0</v>
      </c>
      <c r="J3" s="27">
        <v>1</v>
      </c>
      <c r="K3" s="2">
        <v>0</v>
      </c>
      <c r="L3" s="1">
        <v>1</v>
      </c>
      <c r="M3" s="2">
        <v>0</v>
      </c>
      <c r="N3" s="27">
        <v>1</v>
      </c>
      <c r="O3" s="1">
        <v>1</v>
      </c>
      <c r="P3" s="1">
        <v>1</v>
      </c>
      <c r="Q3" s="2">
        <v>0</v>
      </c>
      <c r="R3" s="108">
        <v>0</v>
      </c>
      <c r="S3" s="114">
        <f t="shared" ref="S3:S22" si="1">SUM(C3:R3)</f>
        <v>9</v>
      </c>
      <c r="T3" s="115">
        <f t="shared" si="0"/>
        <v>56.25</v>
      </c>
      <c r="U3" t="str">
        <f t="shared" ref="U3:U22" si="2">IF(T3&gt;90,"Super",IF(T3&gt;75,"Dobré",IF(T3&gt;60,"Bída","Tragédie!")))</f>
        <v>Tragédie!</v>
      </c>
      <c r="V3" s="30" t="s">
        <v>74</v>
      </c>
    </row>
    <row r="4" spans="1:22" ht="15.75">
      <c r="A4" s="6" t="s">
        <v>6</v>
      </c>
      <c r="B4" s="22" t="s">
        <v>55</v>
      </c>
      <c r="C4" s="11">
        <v>1</v>
      </c>
      <c r="D4" s="1">
        <v>1</v>
      </c>
      <c r="E4" s="1">
        <v>1</v>
      </c>
      <c r="F4" s="27">
        <v>1</v>
      </c>
      <c r="G4" s="1">
        <v>1</v>
      </c>
      <c r="H4" s="1">
        <v>1</v>
      </c>
      <c r="I4" s="1">
        <v>1</v>
      </c>
      <c r="J4" s="27">
        <v>1</v>
      </c>
      <c r="K4" s="1">
        <v>1</v>
      </c>
      <c r="L4" s="1">
        <v>1</v>
      </c>
      <c r="M4" s="1">
        <v>1</v>
      </c>
      <c r="N4" s="27">
        <v>1</v>
      </c>
      <c r="O4" s="1">
        <v>1</v>
      </c>
      <c r="P4" s="1">
        <v>1</v>
      </c>
      <c r="Q4" s="1">
        <v>1</v>
      </c>
      <c r="R4" s="109">
        <v>1</v>
      </c>
      <c r="S4" s="114">
        <f t="shared" si="1"/>
        <v>16</v>
      </c>
      <c r="T4" s="115">
        <f t="shared" si="0"/>
        <v>100</v>
      </c>
      <c r="U4" t="str">
        <f t="shared" si="2"/>
        <v>Super</v>
      </c>
      <c r="V4" s="31" t="s">
        <v>75</v>
      </c>
    </row>
    <row r="5" spans="1:22" ht="15.75">
      <c r="A5" s="6" t="s">
        <v>4</v>
      </c>
      <c r="B5" s="22" t="s">
        <v>5</v>
      </c>
      <c r="C5" s="12">
        <v>0</v>
      </c>
      <c r="D5" s="1">
        <v>1</v>
      </c>
      <c r="E5" s="2">
        <v>0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>
        <v>1</v>
      </c>
      <c r="R5" s="109">
        <v>1</v>
      </c>
      <c r="S5" s="114">
        <f t="shared" si="1"/>
        <v>14</v>
      </c>
      <c r="T5" s="115">
        <f t="shared" si="0"/>
        <v>87.5</v>
      </c>
      <c r="U5" t="str">
        <f t="shared" si="2"/>
        <v>Dobré</v>
      </c>
      <c r="V5" s="32" t="s">
        <v>76</v>
      </c>
    </row>
    <row r="6" spans="1:22" ht="15.75">
      <c r="A6" s="6" t="s">
        <v>6</v>
      </c>
      <c r="B6" s="22" t="s">
        <v>7</v>
      </c>
      <c r="C6" s="11">
        <v>1</v>
      </c>
      <c r="D6" s="1">
        <v>1</v>
      </c>
      <c r="E6" s="1">
        <v>1</v>
      </c>
      <c r="F6" s="2">
        <v>0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08">
        <v>0</v>
      </c>
      <c r="S6" s="114">
        <f t="shared" si="1"/>
        <v>14</v>
      </c>
      <c r="T6" s="115">
        <f t="shared" si="0"/>
        <v>87.5</v>
      </c>
      <c r="U6" t="str">
        <f t="shared" si="2"/>
        <v>Dobré</v>
      </c>
    </row>
    <row r="7" spans="1:22" ht="15.75">
      <c r="A7" s="6" t="s">
        <v>8</v>
      </c>
      <c r="B7" s="22" t="s">
        <v>9</v>
      </c>
      <c r="C7" s="1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1</v>
      </c>
      <c r="R7" s="109">
        <v>1</v>
      </c>
      <c r="S7" s="114">
        <f t="shared" si="1"/>
        <v>9</v>
      </c>
      <c r="T7" s="115">
        <f t="shared" si="0"/>
        <v>56.25</v>
      </c>
      <c r="U7" t="str">
        <f t="shared" si="2"/>
        <v>Tragédie!</v>
      </c>
    </row>
    <row r="8" spans="1:22" ht="15.75">
      <c r="A8" s="6" t="s">
        <v>10</v>
      </c>
      <c r="B8" s="22" t="s">
        <v>11</v>
      </c>
      <c r="C8" s="1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>
        <v>1</v>
      </c>
      <c r="M8" s="1">
        <v>1</v>
      </c>
      <c r="N8" s="1">
        <v>1</v>
      </c>
      <c r="O8" s="1">
        <v>1</v>
      </c>
      <c r="P8" s="1">
        <v>1</v>
      </c>
      <c r="Q8" s="1">
        <v>1</v>
      </c>
      <c r="R8" s="109">
        <v>1</v>
      </c>
      <c r="S8" s="114">
        <f t="shared" si="1"/>
        <v>16</v>
      </c>
      <c r="T8" s="115">
        <f t="shared" si="0"/>
        <v>100</v>
      </c>
      <c r="U8" t="str">
        <f t="shared" si="2"/>
        <v>Super</v>
      </c>
    </row>
    <row r="9" spans="1:22" ht="15.75">
      <c r="A9" s="6" t="s">
        <v>0</v>
      </c>
      <c r="B9" s="22" t="s">
        <v>12</v>
      </c>
      <c r="C9" s="11">
        <v>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27">
        <v>1</v>
      </c>
      <c r="P9" s="1">
        <v>1</v>
      </c>
      <c r="Q9" s="1">
        <v>1</v>
      </c>
      <c r="R9" s="109">
        <v>1</v>
      </c>
      <c r="S9" s="114">
        <f t="shared" si="1"/>
        <v>16</v>
      </c>
      <c r="T9" s="115">
        <f t="shared" si="0"/>
        <v>100</v>
      </c>
      <c r="U9" t="str">
        <f t="shared" si="2"/>
        <v>Super</v>
      </c>
    </row>
    <row r="10" spans="1:22" ht="15.75">
      <c r="A10" s="6" t="s">
        <v>13</v>
      </c>
      <c r="B10" s="22" t="s">
        <v>14</v>
      </c>
      <c r="C10" s="11">
        <v>1</v>
      </c>
      <c r="D10" s="2">
        <v>0</v>
      </c>
      <c r="E10" s="1">
        <v>1</v>
      </c>
      <c r="F10" s="2">
        <v>0</v>
      </c>
      <c r="G10" s="1">
        <v>1</v>
      </c>
      <c r="H10" s="2">
        <v>0</v>
      </c>
      <c r="I10" s="1">
        <v>1</v>
      </c>
      <c r="J10" s="2">
        <v>0</v>
      </c>
      <c r="K10" s="24">
        <v>0</v>
      </c>
      <c r="L10" s="1">
        <v>1</v>
      </c>
      <c r="M10" s="1">
        <v>1</v>
      </c>
      <c r="N10" s="2">
        <v>0</v>
      </c>
      <c r="O10" s="27">
        <v>1</v>
      </c>
      <c r="P10" s="1">
        <v>1</v>
      </c>
      <c r="Q10" s="1">
        <v>1</v>
      </c>
      <c r="R10" s="108">
        <v>0</v>
      </c>
      <c r="S10" s="114">
        <f t="shared" si="1"/>
        <v>9</v>
      </c>
      <c r="T10" s="115">
        <f t="shared" si="0"/>
        <v>56.25</v>
      </c>
      <c r="U10" t="str">
        <f t="shared" si="2"/>
        <v>Tragédie!</v>
      </c>
    </row>
    <row r="11" spans="1:22" ht="15.75">
      <c r="A11" s="6" t="s">
        <v>6</v>
      </c>
      <c r="B11" s="22" t="s">
        <v>15</v>
      </c>
      <c r="C11" s="11">
        <v>1</v>
      </c>
      <c r="D11" s="1">
        <v>1</v>
      </c>
      <c r="E11" s="1">
        <v>1</v>
      </c>
      <c r="F11" s="2">
        <v>0</v>
      </c>
      <c r="G11" s="1">
        <v>1</v>
      </c>
      <c r="H11" s="1">
        <v>1</v>
      </c>
      <c r="I11" s="1">
        <v>1</v>
      </c>
      <c r="J11" s="2">
        <v>0</v>
      </c>
      <c r="K11" s="1">
        <v>1</v>
      </c>
      <c r="L11" s="1">
        <v>1</v>
      </c>
      <c r="M11" s="1">
        <v>1</v>
      </c>
      <c r="N11" s="1">
        <v>1</v>
      </c>
      <c r="O11" s="2">
        <v>0</v>
      </c>
      <c r="P11" s="1">
        <v>1</v>
      </c>
      <c r="Q11" s="1">
        <v>1</v>
      </c>
      <c r="R11" s="109">
        <v>1</v>
      </c>
      <c r="S11" s="114">
        <f t="shared" si="1"/>
        <v>13</v>
      </c>
      <c r="T11" s="115">
        <f t="shared" si="0"/>
        <v>81.25</v>
      </c>
      <c r="U11" t="str">
        <f t="shared" si="2"/>
        <v>Dobré</v>
      </c>
    </row>
    <row r="12" spans="1:22" ht="15.75">
      <c r="A12" s="6" t="s">
        <v>16</v>
      </c>
      <c r="B12" s="22" t="s">
        <v>17</v>
      </c>
      <c r="C12" s="1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1</v>
      </c>
      <c r="M12" s="2">
        <v>0</v>
      </c>
      <c r="N12" s="2">
        <v>0</v>
      </c>
      <c r="O12" s="2">
        <v>0</v>
      </c>
      <c r="P12" s="1">
        <v>1</v>
      </c>
      <c r="Q12" s="2">
        <v>0</v>
      </c>
      <c r="R12" s="110">
        <v>1</v>
      </c>
      <c r="S12" s="114">
        <f t="shared" si="1"/>
        <v>12</v>
      </c>
      <c r="T12" s="115">
        <f t="shared" si="0"/>
        <v>75</v>
      </c>
      <c r="U12" t="str">
        <f t="shared" si="2"/>
        <v>Bída</v>
      </c>
    </row>
    <row r="13" spans="1:22" ht="15.75">
      <c r="A13" s="6" t="s">
        <v>18</v>
      </c>
      <c r="B13" s="22" t="s">
        <v>19</v>
      </c>
      <c r="C13" s="11">
        <v>1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1</v>
      </c>
      <c r="J13" s="2">
        <v>0</v>
      </c>
      <c r="K13" s="1">
        <v>1</v>
      </c>
      <c r="L13" s="1">
        <v>1</v>
      </c>
      <c r="M13" s="1">
        <v>1</v>
      </c>
      <c r="N13" s="1">
        <v>1</v>
      </c>
      <c r="O13" s="1">
        <v>1</v>
      </c>
      <c r="P13" s="2">
        <v>0</v>
      </c>
      <c r="Q13" s="2">
        <v>0</v>
      </c>
      <c r="R13" s="110">
        <v>1</v>
      </c>
      <c r="S13" s="114">
        <f t="shared" si="1"/>
        <v>13</v>
      </c>
      <c r="T13" s="115">
        <f t="shared" si="0"/>
        <v>81.25</v>
      </c>
      <c r="U13" t="str">
        <f t="shared" si="2"/>
        <v>Dobré</v>
      </c>
    </row>
    <row r="14" spans="1:22" ht="15.75">
      <c r="A14" s="6" t="s">
        <v>20</v>
      </c>
      <c r="B14" s="22" t="s">
        <v>21</v>
      </c>
      <c r="C14" s="11">
        <v>1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2">
        <v>0</v>
      </c>
      <c r="O14" s="2">
        <v>0</v>
      </c>
      <c r="P14" s="2">
        <v>0</v>
      </c>
      <c r="Q14" s="2">
        <v>0</v>
      </c>
      <c r="R14" s="110">
        <v>1</v>
      </c>
      <c r="S14" s="114">
        <f t="shared" si="1"/>
        <v>12</v>
      </c>
      <c r="T14" s="115">
        <f t="shared" si="0"/>
        <v>75</v>
      </c>
      <c r="U14" t="str">
        <f t="shared" si="2"/>
        <v>Bída</v>
      </c>
    </row>
    <row r="15" spans="1:22" ht="15.75">
      <c r="A15" s="6" t="s">
        <v>21</v>
      </c>
      <c r="B15" s="22" t="s">
        <v>22</v>
      </c>
      <c r="C15" s="11">
        <v>1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  <c r="L15" s="2">
        <v>0</v>
      </c>
      <c r="M15" s="2">
        <v>0</v>
      </c>
      <c r="N15" s="1">
        <v>1</v>
      </c>
      <c r="O15" s="1">
        <v>1</v>
      </c>
      <c r="P15" s="1">
        <v>1</v>
      </c>
      <c r="Q15" s="1">
        <v>1</v>
      </c>
      <c r="R15" s="110">
        <v>1</v>
      </c>
      <c r="S15" s="114">
        <f t="shared" si="1"/>
        <v>14</v>
      </c>
      <c r="T15" s="115">
        <f t="shared" si="0"/>
        <v>87.5</v>
      </c>
      <c r="U15" t="str">
        <f t="shared" si="2"/>
        <v>Dobré</v>
      </c>
    </row>
    <row r="16" spans="1:22" ht="15.75">
      <c r="A16" s="6" t="s">
        <v>23</v>
      </c>
      <c r="B16" s="22" t="s">
        <v>24</v>
      </c>
      <c r="C16" s="11">
        <v>1</v>
      </c>
      <c r="D16" s="1">
        <v>1</v>
      </c>
      <c r="E16" s="1">
        <v>1</v>
      </c>
      <c r="F16" s="1">
        <v>1</v>
      </c>
      <c r="G16" s="2">
        <v>0</v>
      </c>
      <c r="H16" s="1">
        <v>1</v>
      </c>
      <c r="I16" s="1">
        <v>1</v>
      </c>
      <c r="J16" s="1">
        <v>1</v>
      </c>
      <c r="K16" s="1">
        <v>1</v>
      </c>
      <c r="L16" s="2">
        <v>0</v>
      </c>
      <c r="M16" s="2">
        <v>0</v>
      </c>
      <c r="N16" s="2">
        <v>0</v>
      </c>
      <c r="O16" s="1">
        <v>1</v>
      </c>
      <c r="P16" s="1">
        <v>1</v>
      </c>
      <c r="Q16" s="2">
        <v>0</v>
      </c>
      <c r="R16" s="110">
        <v>1</v>
      </c>
      <c r="S16" s="114">
        <f t="shared" si="1"/>
        <v>11</v>
      </c>
      <c r="T16" s="115">
        <f t="shared" si="0"/>
        <v>68.75</v>
      </c>
      <c r="U16" t="str">
        <f t="shared" si="2"/>
        <v>Bída</v>
      </c>
    </row>
    <row r="17" spans="1:21" ht="15.75">
      <c r="A17" s="6" t="s">
        <v>25</v>
      </c>
      <c r="B17" s="22" t="s">
        <v>26</v>
      </c>
      <c r="C17" s="1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2">
        <v>0</v>
      </c>
      <c r="O17" s="2">
        <v>0</v>
      </c>
      <c r="P17" s="2">
        <v>0</v>
      </c>
      <c r="Q17" s="2">
        <v>0</v>
      </c>
      <c r="R17" s="108">
        <v>0</v>
      </c>
      <c r="S17" s="114">
        <f t="shared" si="1"/>
        <v>11</v>
      </c>
      <c r="T17" s="115">
        <f t="shared" si="0"/>
        <v>68.75</v>
      </c>
      <c r="U17" t="str">
        <f t="shared" si="2"/>
        <v>Bída</v>
      </c>
    </row>
    <row r="18" spans="1:21" ht="15.75">
      <c r="A18" s="6" t="s">
        <v>27</v>
      </c>
      <c r="B18" s="22" t="s">
        <v>28</v>
      </c>
      <c r="C18" s="11">
        <v>1</v>
      </c>
      <c r="D18" s="1">
        <v>1</v>
      </c>
      <c r="E18" s="1">
        <v>1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">
        <v>1</v>
      </c>
      <c r="L18" s="1">
        <v>1</v>
      </c>
      <c r="M18" s="1">
        <v>1</v>
      </c>
      <c r="N18" s="1">
        <v>1</v>
      </c>
      <c r="O18" s="1">
        <v>1</v>
      </c>
      <c r="P18" s="1">
        <v>1</v>
      </c>
      <c r="Q18" s="1">
        <v>1</v>
      </c>
      <c r="R18" s="110">
        <v>1</v>
      </c>
      <c r="S18" s="114">
        <f t="shared" si="1"/>
        <v>16</v>
      </c>
      <c r="T18" s="115">
        <f t="shared" si="0"/>
        <v>100</v>
      </c>
      <c r="U18" t="str">
        <f t="shared" si="2"/>
        <v>Super</v>
      </c>
    </row>
    <row r="19" spans="1:21" ht="15.75">
      <c r="A19" s="6" t="s">
        <v>29</v>
      </c>
      <c r="B19" s="22" t="s">
        <v>30</v>
      </c>
      <c r="C19" s="11">
        <v>1</v>
      </c>
      <c r="D19" s="1">
        <v>1</v>
      </c>
      <c r="E19" s="1">
        <v>1</v>
      </c>
      <c r="F19" s="1">
        <v>1</v>
      </c>
      <c r="G19" s="2">
        <v>0</v>
      </c>
      <c r="H19" s="1">
        <v>1</v>
      </c>
      <c r="I19" s="1">
        <v>1</v>
      </c>
      <c r="J19" s="1">
        <v>1</v>
      </c>
      <c r="K19" s="1">
        <v>1</v>
      </c>
      <c r="L19" s="2">
        <v>0</v>
      </c>
      <c r="M19" s="1">
        <v>1</v>
      </c>
      <c r="N19" s="1">
        <v>1</v>
      </c>
      <c r="O19" s="1">
        <v>1</v>
      </c>
      <c r="P19" s="1">
        <v>1</v>
      </c>
      <c r="Q19" s="1">
        <v>1</v>
      </c>
      <c r="R19" s="110">
        <v>1</v>
      </c>
      <c r="S19" s="114">
        <f t="shared" si="1"/>
        <v>14</v>
      </c>
      <c r="T19" s="115">
        <f t="shared" si="0"/>
        <v>87.5</v>
      </c>
      <c r="U19" t="str">
        <f t="shared" si="2"/>
        <v>Dobré</v>
      </c>
    </row>
    <row r="20" spans="1:21" ht="15.75">
      <c r="A20" s="6" t="s">
        <v>31</v>
      </c>
      <c r="B20" s="22" t="s">
        <v>32</v>
      </c>
      <c r="C20" s="11">
        <v>1</v>
      </c>
      <c r="D20" s="1">
        <v>1</v>
      </c>
      <c r="E20" s="1">
        <v>1</v>
      </c>
      <c r="F20" s="1">
        <v>1</v>
      </c>
      <c r="G20" s="1">
        <v>1</v>
      </c>
      <c r="H20" s="1">
        <v>1</v>
      </c>
      <c r="I20" s="1">
        <v>1</v>
      </c>
      <c r="J20" s="1">
        <v>1</v>
      </c>
      <c r="K20" s="1">
        <v>1</v>
      </c>
      <c r="L20" s="1">
        <v>1</v>
      </c>
      <c r="M20" s="1">
        <v>1</v>
      </c>
      <c r="N20" s="1">
        <v>1</v>
      </c>
      <c r="O20" s="1">
        <v>1</v>
      </c>
      <c r="P20" s="1">
        <v>1</v>
      </c>
      <c r="Q20" s="1">
        <v>1</v>
      </c>
      <c r="R20" s="110">
        <v>1</v>
      </c>
      <c r="S20" s="114">
        <f>SUM(C20:R20)</f>
        <v>16</v>
      </c>
      <c r="T20" s="115">
        <f t="shared" si="0"/>
        <v>100</v>
      </c>
      <c r="U20" t="str">
        <f t="shared" si="2"/>
        <v>Super</v>
      </c>
    </row>
    <row r="21" spans="1:21" ht="15.75">
      <c r="A21" s="6" t="s">
        <v>2</v>
      </c>
      <c r="B21" s="22" t="s">
        <v>33</v>
      </c>
      <c r="C21" s="11">
        <v>1</v>
      </c>
      <c r="D21" s="1">
        <v>1</v>
      </c>
      <c r="E21" s="1">
        <v>1</v>
      </c>
      <c r="F21" s="1">
        <v>1</v>
      </c>
      <c r="G21" s="1">
        <v>1</v>
      </c>
      <c r="H21" s="1">
        <v>1</v>
      </c>
      <c r="I21" s="27">
        <v>1</v>
      </c>
      <c r="J21" s="1">
        <v>1</v>
      </c>
      <c r="K21" s="1">
        <v>1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110">
        <v>1</v>
      </c>
      <c r="S21" s="114">
        <f t="shared" si="1"/>
        <v>10</v>
      </c>
      <c r="T21" s="115">
        <f t="shared" si="0"/>
        <v>62.5</v>
      </c>
      <c r="U21" t="str">
        <f t="shared" si="2"/>
        <v>Bída</v>
      </c>
    </row>
    <row r="22" spans="1:21" ht="16.5" thickBot="1">
      <c r="A22" s="8" t="s">
        <v>4</v>
      </c>
      <c r="B22" s="19" t="s">
        <v>51</v>
      </c>
      <c r="C22" s="23">
        <v>1</v>
      </c>
      <c r="D22" s="20">
        <v>1</v>
      </c>
      <c r="E22" s="20">
        <v>1</v>
      </c>
      <c r="F22" s="20">
        <v>1</v>
      </c>
      <c r="G22" s="20">
        <v>1</v>
      </c>
      <c r="H22" s="20">
        <v>1</v>
      </c>
      <c r="I22" s="20">
        <v>1</v>
      </c>
      <c r="J22" s="28">
        <v>1</v>
      </c>
      <c r="K22" s="20">
        <v>1</v>
      </c>
      <c r="L22" s="20">
        <v>1</v>
      </c>
      <c r="M22" s="20">
        <v>1</v>
      </c>
      <c r="N22" s="20">
        <v>1</v>
      </c>
      <c r="O22" s="28">
        <v>1</v>
      </c>
      <c r="P22" s="20">
        <v>1</v>
      </c>
      <c r="Q22" s="20">
        <v>1</v>
      </c>
      <c r="R22" s="111">
        <v>0</v>
      </c>
      <c r="S22" s="116">
        <f t="shared" si="1"/>
        <v>15</v>
      </c>
      <c r="T22" s="117">
        <f t="shared" si="0"/>
        <v>93.75</v>
      </c>
      <c r="U22" t="str">
        <f t="shared" si="2"/>
        <v>Super</v>
      </c>
    </row>
    <row r="23" spans="1:21">
      <c r="A23" s="13" t="s">
        <v>47</v>
      </c>
      <c r="B23" s="17" t="s">
        <v>49</v>
      </c>
      <c r="C23" s="6">
        <f>SUM(C2:C22)</f>
        <v>18</v>
      </c>
      <c r="D23" s="22">
        <f t="shared" ref="D23:R23" si="3">SUM(D2:D22)</f>
        <v>19</v>
      </c>
      <c r="E23" s="22">
        <f t="shared" si="3"/>
        <v>18</v>
      </c>
      <c r="F23" s="22">
        <f t="shared" si="3"/>
        <v>17</v>
      </c>
      <c r="G23" s="22">
        <f t="shared" si="3"/>
        <v>17</v>
      </c>
      <c r="H23" s="22">
        <f t="shared" si="3"/>
        <v>19</v>
      </c>
      <c r="I23" s="22">
        <f t="shared" si="3"/>
        <v>19</v>
      </c>
      <c r="J23" s="22">
        <f t="shared" si="3"/>
        <v>18</v>
      </c>
      <c r="K23" s="22">
        <f t="shared" si="3"/>
        <v>19</v>
      </c>
      <c r="L23" s="22">
        <f t="shared" si="3"/>
        <v>17</v>
      </c>
      <c r="M23" s="22">
        <f t="shared" si="3"/>
        <v>16</v>
      </c>
      <c r="N23" s="22">
        <f t="shared" si="3"/>
        <v>15</v>
      </c>
      <c r="O23" s="22">
        <f t="shared" si="3"/>
        <v>16</v>
      </c>
      <c r="P23" s="22">
        <f t="shared" si="3"/>
        <v>17</v>
      </c>
      <c r="Q23" s="22">
        <f t="shared" si="3"/>
        <v>14</v>
      </c>
      <c r="R23" s="7">
        <f t="shared" si="3"/>
        <v>16</v>
      </c>
      <c r="S23" s="22"/>
      <c r="T23" s="7"/>
    </row>
    <row r="24" spans="1:21" ht="15.75" thickBot="1">
      <c r="A24" s="8"/>
      <c r="B24" s="18" t="s">
        <v>50</v>
      </c>
      <c r="C24" s="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9"/>
      <c r="S24" s="19"/>
      <c r="T24" s="9"/>
    </row>
    <row r="25" spans="1:21">
      <c r="A25" s="25" t="s">
        <v>72</v>
      </c>
    </row>
  </sheetData>
  <conditionalFormatting sqref="T2:T22">
    <cfRule type="cellIs" dxfId="68" priority="1" operator="lessThan">
      <formula>60</formula>
    </cfRule>
    <cfRule type="cellIs" dxfId="69" priority="2" operator="between">
      <formula>60</formula>
      <formula>75</formula>
    </cfRule>
    <cfRule type="cellIs" dxfId="70" priority="3" operator="between">
      <formula>75</formula>
      <formula>90</formula>
    </cfRule>
    <cfRule type="cellIs" dxfId="71" priority="4" operator="greaterThan">
      <formula>90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5"/>
  <sheetViews>
    <sheetView topLeftCell="A3" workbookViewId="0">
      <selection activeCell="S2" sqref="S2"/>
    </sheetView>
  </sheetViews>
  <sheetFormatPr defaultRowHeight="15"/>
  <cols>
    <col min="2" max="2" width="12.42578125" bestFit="1" customWidth="1"/>
    <col min="3" max="3" width="5.5703125" bestFit="1" customWidth="1"/>
    <col min="4" max="4" width="14.28515625" bestFit="1" customWidth="1"/>
    <col min="5" max="7" width="5.5703125" bestFit="1" customWidth="1"/>
    <col min="8" max="8" width="12.28515625" bestFit="1" customWidth="1"/>
    <col min="9" max="9" width="6.5703125" bestFit="1" customWidth="1"/>
    <col min="10" max="10" width="16.7109375" bestFit="1" customWidth="1"/>
    <col min="11" max="12" width="7" bestFit="1" customWidth="1"/>
    <col min="13" max="13" width="6.5703125" bestFit="1" customWidth="1"/>
    <col min="14" max="14" width="16" bestFit="1" customWidth="1"/>
    <col min="15" max="17" width="6.5703125" bestFit="1" customWidth="1"/>
    <col min="19" max="19" width="6.140625" bestFit="1" customWidth="1"/>
    <col min="20" max="20" width="10.42578125" bestFit="1" customWidth="1"/>
  </cols>
  <sheetData>
    <row r="1" spans="1:20" ht="15.75" thickBot="1">
      <c r="A1" s="22"/>
      <c r="B1" s="22"/>
      <c r="C1" t="s">
        <v>79</v>
      </c>
      <c r="D1" t="s">
        <v>80</v>
      </c>
      <c r="E1" t="s">
        <v>81</v>
      </c>
      <c r="F1" t="s">
        <v>82</v>
      </c>
      <c r="G1" t="s">
        <v>83</v>
      </c>
      <c r="H1" t="s">
        <v>84</v>
      </c>
      <c r="I1" t="s">
        <v>85</v>
      </c>
      <c r="J1" t="s">
        <v>92</v>
      </c>
      <c r="K1" t="s">
        <v>86</v>
      </c>
      <c r="L1" t="s">
        <v>93</v>
      </c>
      <c r="M1" t="s">
        <v>87</v>
      </c>
      <c r="N1" t="s">
        <v>88</v>
      </c>
      <c r="O1" t="s">
        <v>89</v>
      </c>
      <c r="P1" t="s">
        <v>90</v>
      </c>
      <c r="Q1" t="s">
        <v>91</v>
      </c>
      <c r="R1" t="s">
        <v>47</v>
      </c>
      <c r="S1" t="s">
        <v>48</v>
      </c>
      <c r="T1" t="s">
        <v>227</v>
      </c>
    </row>
    <row r="2" spans="1:20" ht="15.75">
      <c r="A2" s="5" t="s">
        <v>0</v>
      </c>
      <c r="B2" s="16" t="s">
        <v>1</v>
      </c>
      <c r="C2" s="34">
        <v>1</v>
      </c>
      <c r="D2" s="4">
        <v>1</v>
      </c>
      <c r="E2" s="26">
        <v>1</v>
      </c>
      <c r="F2" s="4">
        <v>1</v>
      </c>
      <c r="G2" s="4">
        <v>1</v>
      </c>
      <c r="H2" s="4">
        <v>1</v>
      </c>
      <c r="I2" s="26">
        <v>1</v>
      </c>
      <c r="J2" s="4">
        <v>1</v>
      </c>
      <c r="K2" s="26">
        <v>1</v>
      </c>
      <c r="L2" s="3">
        <v>0</v>
      </c>
      <c r="M2" s="4">
        <v>1</v>
      </c>
      <c r="N2" s="4">
        <v>1</v>
      </c>
      <c r="O2" s="3">
        <v>0</v>
      </c>
      <c r="P2" s="3">
        <v>0</v>
      </c>
      <c r="Q2" s="118">
        <v>1</v>
      </c>
      <c r="R2" s="112">
        <f>SUM(C2:Q2)</f>
        <v>12</v>
      </c>
      <c r="S2" s="103">
        <f>R2*100/COUNT(C2:Q2)</f>
        <v>80</v>
      </c>
      <c r="T2" t="str">
        <f>IF(S2&gt;90,"Super",IF(S2&gt;75,"Dobré",IF(S2&gt;60,"Bída","Tragédie!")))</f>
        <v>Dobré</v>
      </c>
    </row>
    <row r="3" spans="1:20" ht="15.75">
      <c r="A3" s="6" t="s">
        <v>2</v>
      </c>
      <c r="B3" s="22" t="s">
        <v>3</v>
      </c>
      <c r="C3" s="11">
        <v>1</v>
      </c>
      <c r="D3" s="1">
        <v>1</v>
      </c>
      <c r="E3" s="1">
        <v>1</v>
      </c>
      <c r="F3" s="2">
        <v>0</v>
      </c>
      <c r="G3" s="1">
        <v>1</v>
      </c>
      <c r="H3" s="2">
        <v>0</v>
      </c>
      <c r="I3" s="1">
        <v>1</v>
      </c>
      <c r="J3" s="1">
        <v>1</v>
      </c>
      <c r="K3" s="27">
        <v>1</v>
      </c>
      <c r="L3" s="1">
        <v>1</v>
      </c>
      <c r="M3" s="1">
        <v>1</v>
      </c>
      <c r="N3" s="1">
        <v>1</v>
      </c>
      <c r="O3" s="27">
        <v>1</v>
      </c>
      <c r="P3" s="1">
        <v>1</v>
      </c>
      <c r="Q3" s="110">
        <v>1</v>
      </c>
      <c r="R3" s="114">
        <f t="shared" ref="R3:R23" si="0">SUM(C3:Q3)</f>
        <v>13</v>
      </c>
      <c r="S3" s="104">
        <f>R3*100/COUNT(C3:Q3)</f>
        <v>86.666666666666671</v>
      </c>
      <c r="T3" t="str">
        <f t="shared" ref="T3:T23" si="1">IF(S3&gt;90,"Super",IF(S3&gt;75,"Dobré",IF(S3&gt;60,"Bída","Tragédie!")))</f>
        <v>Dobré</v>
      </c>
    </row>
    <row r="4" spans="1:20" ht="15.75">
      <c r="A4" s="6" t="s">
        <v>6</v>
      </c>
      <c r="B4" s="22" t="s">
        <v>55</v>
      </c>
      <c r="C4" s="12">
        <v>0</v>
      </c>
      <c r="D4" s="2">
        <v>0</v>
      </c>
      <c r="E4" s="1">
        <v>1</v>
      </c>
      <c r="F4" s="1">
        <v>1</v>
      </c>
      <c r="G4" s="1">
        <v>1</v>
      </c>
      <c r="H4" s="1">
        <v>1</v>
      </c>
      <c r="I4" s="27">
        <v>1</v>
      </c>
      <c r="J4" s="2">
        <v>0</v>
      </c>
      <c r="K4" s="27">
        <v>1</v>
      </c>
      <c r="L4" s="1">
        <v>1</v>
      </c>
      <c r="M4" s="1">
        <v>1</v>
      </c>
      <c r="N4" s="2">
        <v>0</v>
      </c>
      <c r="O4" s="27">
        <v>1</v>
      </c>
      <c r="P4" s="2">
        <v>0</v>
      </c>
      <c r="Q4" s="110">
        <v>1</v>
      </c>
      <c r="R4" s="114">
        <f t="shared" si="0"/>
        <v>10</v>
      </c>
      <c r="S4" s="104">
        <f>R4*100/COUNT(C4:Q4)</f>
        <v>66.666666666666671</v>
      </c>
      <c r="T4" t="str">
        <f t="shared" si="1"/>
        <v>Bída</v>
      </c>
    </row>
    <row r="5" spans="1:20" ht="15.75">
      <c r="A5" s="6" t="s">
        <v>4</v>
      </c>
      <c r="B5" s="22" t="s">
        <v>5</v>
      </c>
      <c r="C5" s="1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10">
        <v>1</v>
      </c>
      <c r="R5" s="114">
        <f t="shared" si="0"/>
        <v>15</v>
      </c>
      <c r="S5" s="104">
        <f>R5*100/COUNT(C5:Q5)</f>
        <v>100</v>
      </c>
      <c r="T5" t="str">
        <f t="shared" si="1"/>
        <v>Super</v>
      </c>
    </row>
    <row r="6" spans="1:20" ht="15.75">
      <c r="A6" s="6" t="s">
        <v>6</v>
      </c>
      <c r="B6" s="22" t="s">
        <v>7</v>
      </c>
      <c r="C6" s="11">
        <v>1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2">
        <v>0</v>
      </c>
      <c r="O6" s="2">
        <v>0</v>
      </c>
      <c r="P6" s="1">
        <v>1</v>
      </c>
      <c r="Q6" s="110">
        <v>1</v>
      </c>
      <c r="R6" s="114">
        <f t="shared" si="0"/>
        <v>13</v>
      </c>
      <c r="S6" s="104">
        <f>R6*100/COUNT(C6:Q6)</f>
        <v>86.666666666666671</v>
      </c>
      <c r="T6" t="str">
        <f t="shared" si="1"/>
        <v>Dobré</v>
      </c>
    </row>
    <row r="7" spans="1:20" ht="15.75">
      <c r="A7" s="6" t="s">
        <v>8</v>
      </c>
      <c r="B7" s="22" t="s">
        <v>9</v>
      </c>
      <c r="C7" s="12">
        <v>0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2">
        <v>0</v>
      </c>
      <c r="M7" s="2">
        <v>0</v>
      </c>
      <c r="N7" s="1">
        <v>1</v>
      </c>
      <c r="O7" s="1">
        <v>1</v>
      </c>
      <c r="P7" s="1">
        <v>1</v>
      </c>
      <c r="Q7" s="110">
        <v>1</v>
      </c>
      <c r="R7" s="114">
        <f t="shared" si="0"/>
        <v>12</v>
      </c>
      <c r="S7" s="104">
        <f>R7*100/COUNT(C7:Q7)</f>
        <v>80</v>
      </c>
      <c r="T7" t="str">
        <f t="shared" si="1"/>
        <v>Dobré</v>
      </c>
    </row>
    <row r="8" spans="1:20" ht="15.75">
      <c r="A8" s="6" t="s">
        <v>10</v>
      </c>
      <c r="B8" s="22" t="s">
        <v>11</v>
      </c>
      <c r="C8" s="1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>
        <v>1</v>
      </c>
      <c r="M8" s="1">
        <v>1</v>
      </c>
      <c r="N8" s="1">
        <v>1</v>
      </c>
      <c r="O8" s="1">
        <v>1</v>
      </c>
      <c r="P8" s="1">
        <v>1</v>
      </c>
      <c r="Q8" s="110">
        <v>1</v>
      </c>
      <c r="R8" s="114">
        <f t="shared" si="0"/>
        <v>15</v>
      </c>
      <c r="S8" s="104">
        <f>R8*100/COUNT(C8:Q8)</f>
        <v>100</v>
      </c>
      <c r="T8" t="str">
        <f t="shared" si="1"/>
        <v>Super</v>
      </c>
    </row>
    <row r="9" spans="1:20" ht="15.75">
      <c r="A9" s="6" t="s">
        <v>0</v>
      </c>
      <c r="B9" s="22" t="s">
        <v>12</v>
      </c>
      <c r="C9" s="12">
        <v>0</v>
      </c>
      <c r="D9" s="1">
        <v>1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1">
        <v>1</v>
      </c>
      <c r="L9" s="2">
        <v>0</v>
      </c>
      <c r="M9" s="1">
        <v>1</v>
      </c>
      <c r="N9" s="1">
        <v>1</v>
      </c>
      <c r="O9" s="1">
        <v>1</v>
      </c>
      <c r="P9" s="1">
        <v>1</v>
      </c>
      <c r="Q9" s="110">
        <v>1</v>
      </c>
      <c r="R9" s="114">
        <f t="shared" si="0"/>
        <v>7</v>
      </c>
      <c r="S9" s="104">
        <f>R9*100/COUNT(C9:Q9)</f>
        <v>46.666666666666664</v>
      </c>
      <c r="T9" t="str">
        <f t="shared" si="1"/>
        <v>Tragédie!</v>
      </c>
    </row>
    <row r="10" spans="1:20" ht="15.75">
      <c r="A10" s="6" t="s">
        <v>13</v>
      </c>
      <c r="B10" s="22" t="s">
        <v>14</v>
      </c>
      <c r="C10" s="11">
        <v>1</v>
      </c>
      <c r="D10" s="1">
        <v>1</v>
      </c>
      <c r="E10" s="2">
        <v>0</v>
      </c>
      <c r="F10" s="2">
        <v>0</v>
      </c>
      <c r="G10" s="1">
        <v>1</v>
      </c>
      <c r="H10" s="1">
        <v>1</v>
      </c>
      <c r="I10" s="2">
        <v>0</v>
      </c>
      <c r="J10" s="1">
        <v>1</v>
      </c>
      <c r="K10" s="2">
        <v>0</v>
      </c>
      <c r="L10" s="1">
        <v>1</v>
      </c>
      <c r="M10" s="2">
        <v>0</v>
      </c>
      <c r="N10" s="1">
        <v>1</v>
      </c>
      <c r="O10" s="2">
        <v>0</v>
      </c>
      <c r="P10" s="1">
        <v>1</v>
      </c>
      <c r="Q10" s="108">
        <v>0</v>
      </c>
      <c r="R10" s="114">
        <f t="shared" si="0"/>
        <v>8</v>
      </c>
      <c r="S10" s="104">
        <f>R10*100/COUNT(C10:Q10)</f>
        <v>53.333333333333336</v>
      </c>
      <c r="T10" t="str">
        <f t="shared" si="1"/>
        <v>Tragédie!</v>
      </c>
    </row>
    <row r="11" spans="1:20" ht="15.75">
      <c r="A11" s="6" t="s">
        <v>6</v>
      </c>
      <c r="B11" s="22" t="s">
        <v>15</v>
      </c>
      <c r="C11" s="12">
        <v>0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2">
        <v>0</v>
      </c>
      <c r="P11" s="1">
        <v>1</v>
      </c>
      <c r="Q11" s="110">
        <v>1</v>
      </c>
      <c r="R11" s="114">
        <f t="shared" si="0"/>
        <v>13</v>
      </c>
      <c r="S11" s="104">
        <f>R11*100/COUNT(C11:Q11)</f>
        <v>86.666666666666671</v>
      </c>
      <c r="T11" t="str">
        <f t="shared" si="1"/>
        <v>Dobré</v>
      </c>
    </row>
    <row r="12" spans="1:20" ht="15.75">
      <c r="A12" s="6" t="s">
        <v>16</v>
      </c>
      <c r="B12" s="22" t="s">
        <v>17</v>
      </c>
      <c r="C12" s="11">
        <v>1</v>
      </c>
      <c r="D12" s="2">
        <v>0</v>
      </c>
      <c r="E12" s="1">
        <v>1</v>
      </c>
      <c r="F12" s="2">
        <v>0</v>
      </c>
      <c r="G12" s="1">
        <v>1</v>
      </c>
      <c r="H12" s="2">
        <v>0</v>
      </c>
      <c r="I12" s="1">
        <v>1</v>
      </c>
      <c r="J12" s="2">
        <v>0</v>
      </c>
      <c r="K12" s="1">
        <v>1</v>
      </c>
      <c r="L12" s="2">
        <v>0</v>
      </c>
      <c r="M12" s="1">
        <v>1</v>
      </c>
      <c r="N12" s="1">
        <v>1</v>
      </c>
      <c r="O12" s="2">
        <v>0</v>
      </c>
      <c r="P12" s="2">
        <v>0</v>
      </c>
      <c r="Q12" s="110">
        <v>1</v>
      </c>
      <c r="R12" s="114">
        <f t="shared" si="0"/>
        <v>8</v>
      </c>
      <c r="S12" s="104">
        <f>R12*100/COUNT(C12:Q12)</f>
        <v>53.333333333333336</v>
      </c>
      <c r="T12" t="str">
        <f t="shared" si="1"/>
        <v>Tragédie!</v>
      </c>
    </row>
    <row r="13" spans="1:20" ht="15.75">
      <c r="A13" s="6" t="s">
        <v>18</v>
      </c>
      <c r="B13" s="22" t="s">
        <v>19</v>
      </c>
      <c r="C13" s="11">
        <v>1</v>
      </c>
      <c r="D13" s="1">
        <v>1</v>
      </c>
      <c r="E13" s="2">
        <v>0</v>
      </c>
      <c r="F13" s="2">
        <v>0</v>
      </c>
      <c r="G13" s="1">
        <v>1</v>
      </c>
      <c r="H13" s="1">
        <v>1</v>
      </c>
      <c r="I13" s="2">
        <v>0</v>
      </c>
      <c r="J13" s="1">
        <v>1</v>
      </c>
      <c r="K13" s="1">
        <v>1</v>
      </c>
      <c r="L13" s="2">
        <v>0</v>
      </c>
      <c r="M13" s="1">
        <v>1</v>
      </c>
      <c r="N13" s="1">
        <v>1</v>
      </c>
      <c r="O13" s="1">
        <v>1</v>
      </c>
      <c r="P13" s="2">
        <v>0</v>
      </c>
      <c r="Q13" s="110">
        <v>1</v>
      </c>
      <c r="R13" s="114">
        <f t="shared" si="0"/>
        <v>10</v>
      </c>
      <c r="S13" s="104">
        <f>R13*100/COUNT(C13:Q13)</f>
        <v>66.666666666666671</v>
      </c>
      <c r="T13" t="str">
        <f t="shared" si="1"/>
        <v>Bída</v>
      </c>
    </row>
    <row r="14" spans="1:20" ht="15.75">
      <c r="A14" s="6" t="s">
        <v>20</v>
      </c>
      <c r="B14" s="22" t="s">
        <v>21</v>
      </c>
      <c r="C14" s="11">
        <v>1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1</v>
      </c>
      <c r="L14" s="1">
        <v>1</v>
      </c>
      <c r="M14" s="1">
        <v>1</v>
      </c>
      <c r="N14" s="1">
        <v>1</v>
      </c>
      <c r="O14" s="1">
        <v>1</v>
      </c>
      <c r="P14" s="1">
        <v>1</v>
      </c>
      <c r="Q14" s="110">
        <v>1</v>
      </c>
      <c r="R14" s="114">
        <f t="shared" si="0"/>
        <v>15</v>
      </c>
      <c r="S14" s="104">
        <f>R14*100/COUNT(C14:Q14)</f>
        <v>100</v>
      </c>
      <c r="T14" t="str">
        <f t="shared" si="1"/>
        <v>Super</v>
      </c>
    </row>
    <row r="15" spans="1:20" ht="15.75">
      <c r="A15" s="6" t="s">
        <v>21</v>
      </c>
      <c r="B15" s="22" t="s">
        <v>22</v>
      </c>
      <c r="C15" s="11">
        <v>1</v>
      </c>
      <c r="D15" s="1">
        <v>1</v>
      </c>
      <c r="E15" s="1">
        <v>1</v>
      </c>
      <c r="F15" s="2">
        <v>0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2">
        <v>0</v>
      </c>
      <c r="Q15" s="110">
        <v>1</v>
      </c>
      <c r="R15" s="114">
        <f t="shared" si="0"/>
        <v>13</v>
      </c>
      <c r="S15" s="104">
        <f>R15*100/COUNT(C15:Q15)</f>
        <v>86.666666666666671</v>
      </c>
      <c r="T15" t="str">
        <f t="shared" si="1"/>
        <v>Dobré</v>
      </c>
    </row>
    <row r="16" spans="1:20" ht="15.75">
      <c r="A16" s="6" t="s">
        <v>23</v>
      </c>
      <c r="B16" s="22" t="s">
        <v>24</v>
      </c>
      <c r="C16" s="1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1">
        <v>1</v>
      </c>
      <c r="P16" s="1">
        <v>1</v>
      </c>
      <c r="Q16" s="110">
        <v>1</v>
      </c>
      <c r="R16" s="114">
        <f t="shared" si="0"/>
        <v>3</v>
      </c>
      <c r="S16" s="104">
        <f>R16*100/COUNT(C16:Q16)</f>
        <v>20</v>
      </c>
      <c r="T16" t="str">
        <f t="shared" si="1"/>
        <v>Tragédie!</v>
      </c>
    </row>
    <row r="17" spans="1:20" ht="15.75">
      <c r="A17" s="6" t="s">
        <v>25</v>
      </c>
      <c r="B17" s="22" t="s">
        <v>26</v>
      </c>
      <c r="C17" s="11">
        <v>1</v>
      </c>
      <c r="D17" s="1">
        <v>1</v>
      </c>
      <c r="E17" s="1">
        <v>1</v>
      </c>
      <c r="F17" s="1">
        <v>1</v>
      </c>
      <c r="G17" s="2">
        <v>0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2">
        <v>0</v>
      </c>
      <c r="O17" s="1">
        <v>1</v>
      </c>
      <c r="P17" s="1">
        <v>1</v>
      </c>
      <c r="Q17" s="110">
        <v>1</v>
      </c>
      <c r="R17" s="114">
        <f t="shared" si="0"/>
        <v>13</v>
      </c>
      <c r="S17" s="104">
        <f>R17*100/COUNT(C17:Q17)</f>
        <v>86.666666666666671</v>
      </c>
      <c r="T17" t="str">
        <f t="shared" si="1"/>
        <v>Dobré</v>
      </c>
    </row>
    <row r="18" spans="1:20" ht="15.75">
      <c r="A18" s="6" t="s">
        <v>27</v>
      </c>
      <c r="B18" s="22" t="s">
        <v>28</v>
      </c>
      <c r="C18" s="12">
        <v>0</v>
      </c>
      <c r="D18" s="2">
        <v>0</v>
      </c>
      <c r="E18" s="2">
        <v>0</v>
      </c>
      <c r="F18" s="1">
        <v>1</v>
      </c>
      <c r="G18" s="1">
        <v>1</v>
      </c>
      <c r="H18" s="1">
        <v>1</v>
      </c>
      <c r="I18" s="1">
        <v>1</v>
      </c>
      <c r="J18" s="1">
        <v>1</v>
      </c>
      <c r="K18" s="1">
        <v>1</v>
      </c>
      <c r="L18" s="1">
        <v>1</v>
      </c>
      <c r="M18" s="1">
        <v>1</v>
      </c>
      <c r="N18" s="1">
        <v>1</v>
      </c>
      <c r="O18" s="1">
        <v>1</v>
      </c>
      <c r="P18" s="1">
        <v>1</v>
      </c>
      <c r="Q18" s="110">
        <v>1</v>
      </c>
      <c r="R18" s="114">
        <f t="shared" si="0"/>
        <v>12</v>
      </c>
      <c r="S18" s="104">
        <f>R18*100/COUNT(C18:Q18)</f>
        <v>80</v>
      </c>
      <c r="T18" t="str">
        <f t="shared" si="1"/>
        <v>Dobré</v>
      </c>
    </row>
    <row r="19" spans="1:20" ht="15.75">
      <c r="A19" s="6" t="s">
        <v>29</v>
      </c>
      <c r="B19" s="22" t="s">
        <v>30</v>
      </c>
      <c r="C19" s="11">
        <v>1</v>
      </c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1">
        <v>1</v>
      </c>
      <c r="J19" s="1">
        <v>1</v>
      </c>
      <c r="K19" s="1">
        <v>1</v>
      </c>
      <c r="L19" s="1">
        <v>1</v>
      </c>
      <c r="M19" s="1">
        <v>1</v>
      </c>
      <c r="N19" s="1">
        <v>1</v>
      </c>
      <c r="O19" s="1">
        <v>1</v>
      </c>
      <c r="P19" s="2">
        <v>0</v>
      </c>
      <c r="Q19" s="110">
        <v>1</v>
      </c>
      <c r="R19" s="114">
        <f t="shared" si="0"/>
        <v>14</v>
      </c>
      <c r="S19" s="104">
        <f>R19*100/COUNT(C19:Q19)</f>
        <v>93.333333333333329</v>
      </c>
      <c r="T19" t="str">
        <f t="shared" si="1"/>
        <v>Super</v>
      </c>
    </row>
    <row r="20" spans="1:20" ht="15.75">
      <c r="A20" s="6" t="s">
        <v>31</v>
      </c>
      <c r="B20" s="22" t="s">
        <v>32</v>
      </c>
      <c r="C20" s="11">
        <v>1</v>
      </c>
      <c r="D20" s="1">
        <v>1</v>
      </c>
      <c r="E20" s="1">
        <v>1</v>
      </c>
      <c r="F20" s="1">
        <v>1</v>
      </c>
      <c r="G20" s="1">
        <v>1</v>
      </c>
      <c r="H20" s="1">
        <v>1</v>
      </c>
      <c r="I20" s="1">
        <v>1</v>
      </c>
      <c r="J20" s="1">
        <v>1</v>
      </c>
      <c r="K20" s="2">
        <v>0</v>
      </c>
      <c r="L20" s="1">
        <v>1</v>
      </c>
      <c r="M20" s="1">
        <v>1</v>
      </c>
      <c r="N20" s="1">
        <v>1</v>
      </c>
      <c r="O20" s="1">
        <v>1</v>
      </c>
      <c r="P20" s="2">
        <v>0</v>
      </c>
      <c r="Q20" s="108">
        <v>0</v>
      </c>
      <c r="R20" s="114">
        <f t="shared" si="0"/>
        <v>12</v>
      </c>
      <c r="S20" s="104">
        <f>R20*100/COUNT(C20:Q20)</f>
        <v>80</v>
      </c>
      <c r="T20" t="str">
        <f t="shared" si="1"/>
        <v>Dobré</v>
      </c>
    </row>
    <row r="21" spans="1:20" ht="15.75">
      <c r="A21" s="6" t="s">
        <v>2</v>
      </c>
      <c r="B21" s="22" t="s">
        <v>33</v>
      </c>
      <c r="C21" s="11">
        <v>1</v>
      </c>
      <c r="D21" s="1">
        <v>1</v>
      </c>
      <c r="E21" s="1">
        <v>1</v>
      </c>
      <c r="F21" s="1">
        <v>1</v>
      </c>
      <c r="G21" s="1">
        <v>1</v>
      </c>
      <c r="H21" s="1">
        <v>1</v>
      </c>
      <c r="I21" s="1">
        <v>1</v>
      </c>
      <c r="J21" s="1">
        <v>1</v>
      </c>
      <c r="K21" s="1">
        <v>1</v>
      </c>
      <c r="L21" s="1">
        <v>1</v>
      </c>
      <c r="M21" s="2">
        <v>0</v>
      </c>
      <c r="N21" s="2">
        <v>0</v>
      </c>
      <c r="O21" s="1">
        <v>1</v>
      </c>
      <c r="P21" s="1">
        <v>1</v>
      </c>
      <c r="Q21" s="110">
        <v>1</v>
      </c>
      <c r="R21" s="114">
        <f t="shared" si="0"/>
        <v>13</v>
      </c>
      <c r="S21" s="104">
        <f>R21*100/COUNT(C21:Q21)</f>
        <v>86.666666666666671</v>
      </c>
      <c r="T21" t="str">
        <f t="shared" si="1"/>
        <v>Dobré</v>
      </c>
    </row>
    <row r="22" spans="1:20" ht="15.75">
      <c r="A22" s="6" t="s">
        <v>4</v>
      </c>
      <c r="B22" s="22" t="s">
        <v>51</v>
      </c>
      <c r="C22" s="11">
        <v>1</v>
      </c>
      <c r="D22" s="1">
        <v>1</v>
      </c>
      <c r="E22" s="2">
        <v>0</v>
      </c>
      <c r="F22" s="1">
        <v>1</v>
      </c>
      <c r="G22" s="1">
        <v>1</v>
      </c>
      <c r="H22" s="1">
        <v>1</v>
      </c>
      <c r="I22" s="27">
        <v>1</v>
      </c>
      <c r="J22" s="1">
        <v>1</v>
      </c>
      <c r="K22" s="2">
        <v>0</v>
      </c>
      <c r="L22" s="1">
        <v>1</v>
      </c>
      <c r="M22" s="1">
        <v>1</v>
      </c>
      <c r="N22" s="1">
        <v>1</v>
      </c>
      <c r="O22" s="27">
        <v>1</v>
      </c>
      <c r="P22" s="1">
        <v>1</v>
      </c>
      <c r="Q22" s="110">
        <v>1</v>
      </c>
      <c r="R22" s="114">
        <f t="shared" si="0"/>
        <v>13</v>
      </c>
      <c r="S22" s="104">
        <f>R22*100/COUNT(C22:Q22)</f>
        <v>86.666666666666671</v>
      </c>
      <c r="T22" t="str">
        <f t="shared" si="1"/>
        <v>Dobré</v>
      </c>
    </row>
    <row r="23" spans="1:20" ht="16.5" thickBot="1">
      <c r="A23" s="6" t="s">
        <v>77</v>
      </c>
      <c r="B23" s="33" t="s">
        <v>78</v>
      </c>
      <c r="C23" s="23">
        <v>1</v>
      </c>
      <c r="D23" s="21">
        <v>0</v>
      </c>
      <c r="E23" s="21">
        <v>0</v>
      </c>
      <c r="F23" s="21">
        <v>0</v>
      </c>
      <c r="G23" s="20">
        <v>1</v>
      </c>
      <c r="H23" s="21">
        <v>0</v>
      </c>
      <c r="I23" s="20">
        <v>1</v>
      </c>
      <c r="J23" s="21">
        <v>0</v>
      </c>
      <c r="K23" s="20">
        <v>1</v>
      </c>
      <c r="L23" s="20">
        <v>1</v>
      </c>
      <c r="M23" s="20">
        <v>1</v>
      </c>
      <c r="N23" s="21">
        <v>0</v>
      </c>
      <c r="O23" s="20">
        <v>1</v>
      </c>
      <c r="P23" s="20">
        <v>1</v>
      </c>
      <c r="Q23" s="119">
        <v>1</v>
      </c>
      <c r="R23" s="116">
        <f t="shared" si="0"/>
        <v>9</v>
      </c>
      <c r="S23" s="105">
        <f>R23*100/COUNT(C23:Q23)</f>
        <v>60</v>
      </c>
      <c r="T23" t="str">
        <f t="shared" si="1"/>
        <v>Tragédie!</v>
      </c>
    </row>
    <row r="24" spans="1:20">
      <c r="A24" s="13" t="s">
        <v>47</v>
      </c>
      <c r="B24" s="14" t="s">
        <v>49</v>
      </c>
      <c r="C24" s="22">
        <f t="shared" ref="C24:Q24" si="2">SUM(C2:C23)</f>
        <v>16</v>
      </c>
      <c r="D24" s="22">
        <f t="shared" si="2"/>
        <v>17</v>
      </c>
      <c r="E24" s="22">
        <f t="shared" si="2"/>
        <v>15</v>
      </c>
      <c r="F24" s="22">
        <f t="shared" si="2"/>
        <v>14</v>
      </c>
      <c r="G24" s="22">
        <f t="shared" si="2"/>
        <v>19</v>
      </c>
      <c r="H24" s="22">
        <f t="shared" si="2"/>
        <v>17</v>
      </c>
      <c r="I24" s="22">
        <f t="shared" si="2"/>
        <v>18</v>
      </c>
      <c r="J24" s="22">
        <f t="shared" si="2"/>
        <v>17</v>
      </c>
      <c r="K24" s="22">
        <f t="shared" si="2"/>
        <v>18</v>
      </c>
      <c r="L24" s="22">
        <f t="shared" si="2"/>
        <v>16</v>
      </c>
      <c r="M24" s="22">
        <f t="shared" si="2"/>
        <v>18</v>
      </c>
      <c r="N24" s="22">
        <f t="shared" si="2"/>
        <v>16</v>
      </c>
      <c r="O24" s="22">
        <f t="shared" si="2"/>
        <v>17</v>
      </c>
      <c r="P24" s="22">
        <f t="shared" si="2"/>
        <v>15</v>
      </c>
      <c r="Q24" s="22">
        <f t="shared" si="2"/>
        <v>20</v>
      </c>
      <c r="R24" s="6"/>
      <c r="S24" s="7"/>
    </row>
    <row r="25" spans="1:20" ht="15.75" thickBot="1">
      <c r="A25" s="8"/>
      <c r="B25" s="15" t="s">
        <v>50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9"/>
      <c r="R25" s="8"/>
      <c r="S25" s="9"/>
    </row>
  </sheetData>
  <conditionalFormatting sqref="S2:S23">
    <cfRule type="cellIs" dxfId="67" priority="1" operator="lessThan">
      <formula>60</formula>
    </cfRule>
    <cfRule type="cellIs" dxfId="66" priority="2" operator="between">
      <formula>60</formula>
      <formula>75</formula>
    </cfRule>
    <cfRule type="cellIs" dxfId="65" priority="3" operator="between">
      <formula>75</formula>
      <formula>90</formula>
    </cfRule>
    <cfRule type="cellIs" dxfId="64" priority="4" operator="greaterThan">
      <formula>90</formula>
    </cfRule>
  </conditionalFormatting>
  <pageMargins left="0.70866141732283472" right="0.70866141732283472" top="0.78740157480314965" bottom="0.78740157480314965" header="0.31496062992125984" footer="0.31496062992125984"/>
  <pageSetup paperSize="9" scale="77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6"/>
  <sheetViews>
    <sheetView topLeftCell="A4" workbookViewId="0">
      <selection activeCell="S8" sqref="S8"/>
    </sheetView>
  </sheetViews>
  <sheetFormatPr defaultRowHeight="15"/>
  <cols>
    <col min="2" max="2" width="12.42578125" bestFit="1" customWidth="1"/>
    <col min="3" max="3" width="14.28515625" bestFit="1" customWidth="1"/>
    <col min="4" max="6" width="5.5703125" bestFit="1" customWidth="1"/>
    <col min="7" max="7" width="13.140625" bestFit="1" customWidth="1"/>
    <col min="8" max="8" width="5.5703125" bestFit="1" customWidth="1"/>
    <col min="9" max="9" width="7" bestFit="1" customWidth="1"/>
    <col min="10" max="10" width="14.140625" bestFit="1" customWidth="1"/>
    <col min="11" max="11" width="7" bestFit="1" customWidth="1"/>
    <col min="12" max="12" width="6.5703125" bestFit="1" customWidth="1"/>
    <col min="13" max="13" width="7" bestFit="1" customWidth="1"/>
    <col min="14" max="14" width="6.5703125" bestFit="1" customWidth="1"/>
    <col min="15" max="16" width="7" bestFit="1" customWidth="1"/>
    <col min="17" max="17" width="7.85546875" bestFit="1" customWidth="1"/>
    <col min="18" max="18" width="6.140625" bestFit="1" customWidth="1"/>
    <col min="19" max="19" width="13.85546875" bestFit="1" customWidth="1"/>
    <col min="20" max="20" width="9" bestFit="1" customWidth="1"/>
  </cols>
  <sheetData>
    <row r="1" spans="1:20" ht="26.25">
      <c r="A1" s="98" t="s">
        <v>111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</row>
    <row r="2" spans="1:20" ht="16.5" thickBot="1">
      <c r="A2" s="70"/>
      <c r="B2" s="70"/>
      <c r="C2" s="35" t="s">
        <v>94</v>
      </c>
      <c r="D2" s="35" t="s">
        <v>95</v>
      </c>
      <c r="E2" s="35" t="s">
        <v>96</v>
      </c>
      <c r="F2" s="35" t="s">
        <v>97</v>
      </c>
      <c r="G2" s="35" t="s">
        <v>98</v>
      </c>
      <c r="H2" s="35" t="s">
        <v>99</v>
      </c>
      <c r="I2" s="35" t="s">
        <v>100</v>
      </c>
      <c r="J2" s="35" t="s">
        <v>101</v>
      </c>
      <c r="K2" s="35" t="s">
        <v>102</v>
      </c>
      <c r="L2" s="35" t="s">
        <v>103</v>
      </c>
      <c r="M2" s="35" t="s">
        <v>104</v>
      </c>
      <c r="N2" s="35" t="s">
        <v>105</v>
      </c>
      <c r="O2" s="35" t="s">
        <v>106</v>
      </c>
      <c r="P2" s="35" t="s">
        <v>107</v>
      </c>
      <c r="Q2" s="35" t="s">
        <v>47</v>
      </c>
      <c r="R2" s="35" t="s">
        <v>48</v>
      </c>
      <c r="S2" s="78" t="s">
        <v>227</v>
      </c>
      <c r="T2" s="78"/>
    </row>
    <row r="3" spans="1:20" ht="15.75">
      <c r="A3" s="36" t="s">
        <v>0</v>
      </c>
      <c r="B3" s="61" t="s">
        <v>1</v>
      </c>
      <c r="C3" s="71">
        <v>1</v>
      </c>
      <c r="D3" s="39">
        <v>0</v>
      </c>
      <c r="E3" s="39">
        <v>0</v>
      </c>
      <c r="F3" s="40">
        <v>1</v>
      </c>
      <c r="G3" s="40">
        <v>1</v>
      </c>
      <c r="H3" s="72">
        <v>1</v>
      </c>
      <c r="I3" s="39">
        <v>0</v>
      </c>
      <c r="J3" s="39">
        <v>0</v>
      </c>
      <c r="K3" s="39">
        <v>0</v>
      </c>
      <c r="L3" s="39">
        <v>0</v>
      </c>
      <c r="M3" s="39">
        <v>0</v>
      </c>
      <c r="N3" s="39">
        <v>0</v>
      </c>
      <c r="O3" s="39">
        <v>0</v>
      </c>
      <c r="P3" s="120">
        <v>0</v>
      </c>
      <c r="Q3" s="74">
        <f>SUM(C3:P3)</f>
        <v>4</v>
      </c>
      <c r="R3" s="103">
        <f>Q3*100/COUNT(C3:P3)</f>
        <v>28.571428571428573</v>
      </c>
      <c r="S3" s="78" t="str">
        <f>IF(R3&gt;90,"Super",IF(R3&gt;75,"Dobré",IF(R3&gt;60,"Bída","Tragédie!")))</f>
        <v>Tragédie!</v>
      </c>
      <c r="T3" s="83"/>
    </row>
    <row r="4" spans="1:20" ht="15.75">
      <c r="A4" s="43" t="s">
        <v>2</v>
      </c>
      <c r="B4" s="70" t="s">
        <v>3</v>
      </c>
      <c r="C4" s="50">
        <v>0</v>
      </c>
      <c r="D4" s="75">
        <v>1</v>
      </c>
      <c r="E4" s="47">
        <v>1</v>
      </c>
      <c r="F4" s="47">
        <v>1</v>
      </c>
      <c r="G4" s="46">
        <v>0</v>
      </c>
      <c r="H4" s="75">
        <v>1</v>
      </c>
      <c r="I4" s="47">
        <v>1</v>
      </c>
      <c r="J4" s="47">
        <v>1</v>
      </c>
      <c r="K4" s="46">
        <v>0</v>
      </c>
      <c r="L4" s="46">
        <v>0</v>
      </c>
      <c r="M4" s="46">
        <v>0</v>
      </c>
      <c r="N4" s="75">
        <v>1</v>
      </c>
      <c r="O4" s="47">
        <v>1</v>
      </c>
      <c r="P4" s="48">
        <v>1</v>
      </c>
      <c r="Q4" s="77">
        <f>SUM(C4:P4)</f>
        <v>9</v>
      </c>
      <c r="R4" s="104">
        <f>Q4*100/COUNT(C4:P4)</f>
        <v>64.285714285714292</v>
      </c>
      <c r="S4" s="78" t="str">
        <f t="shared" ref="S4:S24" si="0">IF(R4&gt;90,"Super",IF(R4&gt;75,"Dobré",IF(R4&gt;60,"Bída","Tragédie!")))</f>
        <v>Bída</v>
      </c>
      <c r="T4" s="83"/>
    </row>
    <row r="5" spans="1:20" ht="15.75">
      <c r="A5" s="43" t="s">
        <v>6</v>
      </c>
      <c r="B5" s="70" t="s">
        <v>55</v>
      </c>
      <c r="C5" s="45">
        <v>1</v>
      </c>
      <c r="D5" s="75">
        <v>1</v>
      </c>
      <c r="E5" s="47">
        <v>1</v>
      </c>
      <c r="F5" s="47">
        <v>1</v>
      </c>
      <c r="G5" s="47">
        <v>1</v>
      </c>
      <c r="H5" s="75">
        <v>1</v>
      </c>
      <c r="I5" s="47">
        <v>1</v>
      </c>
      <c r="J5" s="47">
        <v>1</v>
      </c>
      <c r="K5" s="75">
        <v>1</v>
      </c>
      <c r="L5" s="47">
        <v>1</v>
      </c>
      <c r="M5" s="47">
        <v>1</v>
      </c>
      <c r="N5" s="75">
        <v>1</v>
      </c>
      <c r="O5" s="47">
        <v>1</v>
      </c>
      <c r="P5" s="51">
        <v>0</v>
      </c>
      <c r="Q5" s="77">
        <f>SUM(C5:P5)</f>
        <v>13</v>
      </c>
      <c r="R5" s="104">
        <f>Q5*100/COUNT(C5:P5)</f>
        <v>92.857142857142861</v>
      </c>
      <c r="S5" s="78" t="str">
        <f t="shared" si="0"/>
        <v>Super</v>
      </c>
      <c r="T5" s="83"/>
    </row>
    <row r="6" spans="1:20" ht="15.75">
      <c r="A6" s="43" t="s">
        <v>4</v>
      </c>
      <c r="B6" s="70" t="s">
        <v>5</v>
      </c>
      <c r="C6" s="45">
        <v>1</v>
      </c>
      <c r="D6" s="47">
        <v>1</v>
      </c>
      <c r="E6" s="47">
        <v>1</v>
      </c>
      <c r="F6" s="47">
        <v>1</v>
      </c>
      <c r="G6" s="47">
        <v>1</v>
      </c>
      <c r="H6" s="47">
        <v>1</v>
      </c>
      <c r="I6" s="47">
        <v>1</v>
      </c>
      <c r="J6" s="47">
        <v>1</v>
      </c>
      <c r="K6" s="47">
        <v>1</v>
      </c>
      <c r="L6" s="47">
        <v>1</v>
      </c>
      <c r="M6" s="47">
        <v>1</v>
      </c>
      <c r="N6" s="47">
        <v>1</v>
      </c>
      <c r="O6" s="47">
        <v>1</v>
      </c>
      <c r="P6" s="48">
        <v>1</v>
      </c>
      <c r="Q6" s="77">
        <f>SUM(C6:P6)</f>
        <v>14</v>
      </c>
      <c r="R6" s="104">
        <f>Q6*100/COUNT(C6:P6)</f>
        <v>100</v>
      </c>
      <c r="S6" s="78" t="str">
        <f t="shared" si="0"/>
        <v>Super</v>
      </c>
      <c r="T6" s="83"/>
    </row>
    <row r="7" spans="1:20" ht="15.75">
      <c r="A7" s="43" t="s">
        <v>6</v>
      </c>
      <c r="B7" s="70" t="s">
        <v>7</v>
      </c>
      <c r="C7" s="45">
        <v>1</v>
      </c>
      <c r="D7" s="47">
        <v>1</v>
      </c>
      <c r="E7" s="47">
        <v>1</v>
      </c>
      <c r="F7" s="47">
        <v>1</v>
      </c>
      <c r="G7" s="47">
        <v>1</v>
      </c>
      <c r="H7" s="47">
        <v>1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51">
        <v>0</v>
      </c>
      <c r="Q7" s="77">
        <f>SUM(C7:P7)</f>
        <v>6</v>
      </c>
      <c r="R7" s="104">
        <f>Q7*100/COUNT(C7:P7)</f>
        <v>42.857142857142854</v>
      </c>
      <c r="S7" s="78" t="str">
        <f t="shared" si="0"/>
        <v>Tragédie!</v>
      </c>
      <c r="T7" s="83"/>
    </row>
    <row r="8" spans="1:20" ht="15.75">
      <c r="A8" s="43" t="s">
        <v>8</v>
      </c>
      <c r="B8" s="70" t="s">
        <v>9</v>
      </c>
      <c r="C8" s="45">
        <v>1</v>
      </c>
      <c r="D8" s="47">
        <v>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7">
        <v>1</v>
      </c>
      <c r="O8" s="47">
        <v>1</v>
      </c>
      <c r="P8" s="48">
        <v>1</v>
      </c>
      <c r="Q8" s="77">
        <f>SUM(C8:P8)</f>
        <v>5</v>
      </c>
      <c r="R8" s="104">
        <f>Q8*100/COUNT(C8:P8)</f>
        <v>35.714285714285715</v>
      </c>
      <c r="S8" s="78" t="str">
        <f>IF(R8&gt;90,"Super",IF(R8&gt;75,"Dobré",IF(R8&gt;60,"Bída","Tragédie!")))</f>
        <v>Tragédie!</v>
      </c>
      <c r="T8" s="83"/>
    </row>
    <row r="9" spans="1:20" ht="15.75">
      <c r="A9" s="43" t="s">
        <v>10</v>
      </c>
      <c r="B9" s="70" t="s">
        <v>11</v>
      </c>
      <c r="C9" s="45">
        <v>1</v>
      </c>
      <c r="D9" s="47">
        <v>1</v>
      </c>
      <c r="E9" s="47">
        <v>1</v>
      </c>
      <c r="F9" s="47">
        <v>1</v>
      </c>
      <c r="G9" s="47">
        <v>1</v>
      </c>
      <c r="H9" s="47">
        <v>1</v>
      </c>
      <c r="I9" s="47">
        <v>1</v>
      </c>
      <c r="J9" s="47">
        <v>1</v>
      </c>
      <c r="K9" s="47">
        <v>1</v>
      </c>
      <c r="L9" s="47">
        <v>1</v>
      </c>
      <c r="M9" s="47">
        <v>1</v>
      </c>
      <c r="N9" s="47">
        <v>1</v>
      </c>
      <c r="O9" s="47">
        <v>1</v>
      </c>
      <c r="P9" s="48">
        <v>1</v>
      </c>
      <c r="Q9" s="77">
        <f>SUM(C9:P9)</f>
        <v>14</v>
      </c>
      <c r="R9" s="104">
        <f>Q9*100/COUNT(C9:P9)</f>
        <v>100</v>
      </c>
      <c r="S9" s="78" t="str">
        <f t="shared" si="0"/>
        <v>Super</v>
      </c>
      <c r="T9" s="83"/>
    </row>
    <row r="10" spans="1:20" ht="15.75">
      <c r="A10" s="43" t="s">
        <v>0</v>
      </c>
      <c r="B10" s="70" t="s">
        <v>12</v>
      </c>
      <c r="C10" s="50">
        <v>0</v>
      </c>
      <c r="D10" s="47">
        <v>1</v>
      </c>
      <c r="E10" s="47">
        <v>1</v>
      </c>
      <c r="F10" s="47">
        <v>1</v>
      </c>
      <c r="G10" s="47">
        <v>1</v>
      </c>
      <c r="H10" s="47">
        <v>1</v>
      </c>
      <c r="I10" s="47">
        <v>1</v>
      </c>
      <c r="J10" s="47">
        <v>1</v>
      </c>
      <c r="K10" s="47">
        <v>1</v>
      </c>
      <c r="L10" s="47">
        <v>1</v>
      </c>
      <c r="M10" s="47">
        <v>1</v>
      </c>
      <c r="N10" s="47">
        <v>1</v>
      </c>
      <c r="O10" s="47">
        <v>1</v>
      </c>
      <c r="P10" s="48">
        <v>1</v>
      </c>
      <c r="Q10" s="77">
        <f>SUM(C10:P10)</f>
        <v>13</v>
      </c>
      <c r="R10" s="104">
        <f>Q10*100/COUNT(C10:P10)</f>
        <v>92.857142857142861</v>
      </c>
      <c r="S10" s="78" t="str">
        <f t="shared" si="0"/>
        <v>Super</v>
      </c>
      <c r="T10" s="83"/>
    </row>
    <row r="11" spans="1:20" ht="15.75">
      <c r="A11" s="43" t="s">
        <v>13</v>
      </c>
      <c r="B11" s="70" t="s">
        <v>14</v>
      </c>
      <c r="C11" s="45">
        <v>1</v>
      </c>
      <c r="D11" s="46">
        <v>0</v>
      </c>
      <c r="E11" s="47">
        <v>1</v>
      </c>
      <c r="F11" s="46">
        <v>0</v>
      </c>
      <c r="G11" s="47">
        <v>1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51">
        <v>0</v>
      </c>
      <c r="Q11" s="77">
        <f>SUM(C11:P11)</f>
        <v>3</v>
      </c>
      <c r="R11" s="104">
        <f>Q11*100/COUNT(C11:P11)</f>
        <v>21.428571428571427</v>
      </c>
      <c r="S11" s="78" t="str">
        <f t="shared" si="0"/>
        <v>Tragédie!</v>
      </c>
      <c r="T11" s="83"/>
    </row>
    <row r="12" spans="1:20" ht="15.75">
      <c r="A12" s="43" t="s">
        <v>6</v>
      </c>
      <c r="B12" s="70" t="s">
        <v>15</v>
      </c>
      <c r="C12" s="45">
        <v>1</v>
      </c>
      <c r="D12" s="47">
        <v>1</v>
      </c>
      <c r="E12" s="47">
        <v>1</v>
      </c>
      <c r="F12" s="47">
        <v>1</v>
      </c>
      <c r="G12" s="47">
        <v>1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51">
        <v>0</v>
      </c>
      <c r="Q12" s="77">
        <f>SUM(C12:P12)</f>
        <v>5</v>
      </c>
      <c r="R12" s="104">
        <f>Q12*100/COUNT(C12:P12)</f>
        <v>35.714285714285715</v>
      </c>
      <c r="S12" s="78" t="str">
        <f t="shared" si="0"/>
        <v>Tragédie!</v>
      </c>
      <c r="T12" s="83"/>
    </row>
    <row r="13" spans="1:20" ht="15.75">
      <c r="A13" s="43" t="s">
        <v>16</v>
      </c>
      <c r="B13" s="70" t="s">
        <v>17</v>
      </c>
      <c r="C13" s="45">
        <v>1</v>
      </c>
      <c r="D13" s="47">
        <v>1</v>
      </c>
      <c r="E13" s="47">
        <v>1</v>
      </c>
      <c r="F13" s="47">
        <v>1</v>
      </c>
      <c r="G13" s="47">
        <v>1</v>
      </c>
      <c r="H13" s="47">
        <v>1</v>
      </c>
      <c r="I13" s="47">
        <v>1</v>
      </c>
      <c r="J13" s="47">
        <v>1</v>
      </c>
      <c r="K13" s="47">
        <v>1</v>
      </c>
      <c r="L13" s="47">
        <v>1</v>
      </c>
      <c r="M13" s="47">
        <v>1</v>
      </c>
      <c r="N13" s="47">
        <v>1</v>
      </c>
      <c r="O13" s="47">
        <v>1</v>
      </c>
      <c r="P13" s="48">
        <v>1</v>
      </c>
      <c r="Q13" s="77">
        <f>SUM(C13:P13)</f>
        <v>14</v>
      </c>
      <c r="R13" s="104">
        <f>Q13*100/COUNT(C13:P13)</f>
        <v>100</v>
      </c>
      <c r="S13" s="78" t="str">
        <f t="shared" si="0"/>
        <v>Super</v>
      </c>
      <c r="T13" s="83"/>
    </row>
    <row r="14" spans="1:20" ht="15.75">
      <c r="A14" s="43" t="s">
        <v>18</v>
      </c>
      <c r="B14" s="70" t="s">
        <v>19</v>
      </c>
      <c r="C14" s="45">
        <v>1</v>
      </c>
      <c r="D14" s="47">
        <v>1</v>
      </c>
      <c r="E14" s="47">
        <v>1</v>
      </c>
      <c r="F14" s="47">
        <v>1</v>
      </c>
      <c r="G14" s="47">
        <v>1</v>
      </c>
      <c r="H14" s="47">
        <v>1</v>
      </c>
      <c r="I14" s="47">
        <v>1</v>
      </c>
      <c r="J14" s="47">
        <v>1</v>
      </c>
      <c r="K14" s="46">
        <v>0</v>
      </c>
      <c r="L14" s="47">
        <v>1</v>
      </c>
      <c r="M14" s="47">
        <v>1</v>
      </c>
      <c r="N14" s="46">
        <v>0</v>
      </c>
      <c r="O14" s="46">
        <v>0</v>
      </c>
      <c r="P14" s="48">
        <v>1</v>
      </c>
      <c r="Q14" s="77">
        <f>SUM(C14:P14)</f>
        <v>11</v>
      </c>
      <c r="R14" s="104">
        <f>Q14*100/COUNT(C14:P14)</f>
        <v>78.571428571428569</v>
      </c>
      <c r="S14" s="78" t="str">
        <f t="shared" si="0"/>
        <v>Dobré</v>
      </c>
      <c r="T14" s="83"/>
    </row>
    <row r="15" spans="1:20" ht="15.75">
      <c r="A15" s="43" t="s">
        <v>20</v>
      </c>
      <c r="B15" s="70" t="s">
        <v>21</v>
      </c>
      <c r="C15" s="45">
        <v>1</v>
      </c>
      <c r="D15" s="47">
        <v>1</v>
      </c>
      <c r="E15" s="47">
        <v>1</v>
      </c>
      <c r="F15" s="47">
        <v>1</v>
      </c>
      <c r="G15" s="47">
        <v>1</v>
      </c>
      <c r="H15" s="47">
        <v>1</v>
      </c>
      <c r="I15" s="47">
        <v>1</v>
      </c>
      <c r="J15" s="47">
        <v>1</v>
      </c>
      <c r="K15" s="47">
        <v>1</v>
      </c>
      <c r="L15" s="47">
        <v>1</v>
      </c>
      <c r="M15" s="46">
        <v>0</v>
      </c>
      <c r="N15" s="46">
        <v>0</v>
      </c>
      <c r="O15" s="46">
        <v>0</v>
      </c>
      <c r="P15" s="51">
        <v>0</v>
      </c>
      <c r="Q15" s="77">
        <f>SUM(C15:P15)</f>
        <v>10</v>
      </c>
      <c r="R15" s="104">
        <f>Q15*100/COUNT(C15:P15)</f>
        <v>71.428571428571431</v>
      </c>
      <c r="S15" s="78" t="str">
        <f t="shared" si="0"/>
        <v>Bída</v>
      </c>
      <c r="T15" s="83"/>
    </row>
    <row r="16" spans="1:20" ht="15.75">
      <c r="A16" s="43" t="s">
        <v>21</v>
      </c>
      <c r="B16" s="70" t="s">
        <v>22</v>
      </c>
      <c r="C16" s="45">
        <v>1</v>
      </c>
      <c r="D16" s="47">
        <v>1</v>
      </c>
      <c r="E16" s="47">
        <v>1</v>
      </c>
      <c r="F16" s="47">
        <v>1</v>
      </c>
      <c r="G16" s="47">
        <v>1</v>
      </c>
      <c r="H16" s="47">
        <v>1</v>
      </c>
      <c r="I16" s="47">
        <v>1</v>
      </c>
      <c r="J16" s="47">
        <v>1</v>
      </c>
      <c r="K16" s="47">
        <v>1</v>
      </c>
      <c r="L16" s="47">
        <v>1</v>
      </c>
      <c r="M16" s="46">
        <v>0</v>
      </c>
      <c r="N16" s="46">
        <v>0</v>
      </c>
      <c r="O16" s="47">
        <v>1</v>
      </c>
      <c r="P16" s="48">
        <v>1</v>
      </c>
      <c r="Q16" s="77">
        <f>SUM(C16:P16)</f>
        <v>12</v>
      </c>
      <c r="R16" s="104">
        <f>Q16*100/COUNT(C16:P16)</f>
        <v>85.714285714285708</v>
      </c>
      <c r="S16" s="78" t="str">
        <f t="shared" si="0"/>
        <v>Dobré</v>
      </c>
      <c r="T16" s="83"/>
    </row>
    <row r="17" spans="1:20" ht="15.75">
      <c r="A17" s="43" t="s">
        <v>23</v>
      </c>
      <c r="B17" s="70" t="s">
        <v>24</v>
      </c>
      <c r="C17" s="50">
        <v>0</v>
      </c>
      <c r="D17" s="47">
        <v>1</v>
      </c>
      <c r="E17" s="47">
        <v>1</v>
      </c>
      <c r="F17" s="47">
        <v>1</v>
      </c>
      <c r="G17" s="46">
        <v>0</v>
      </c>
      <c r="H17" s="47">
        <v>1</v>
      </c>
      <c r="I17" s="46">
        <v>0</v>
      </c>
      <c r="J17" s="47">
        <v>1</v>
      </c>
      <c r="K17" s="47">
        <v>1</v>
      </c>
      <c r="L17" s="47">
        <v>1</v>
      </c>
      <c r="M17" s="47">
        <v>1</v>
      </c>
      <c r="N17" s="47">
        <v>1</v>
      </c>
      <c r="O17" s="47">
        <v>1</v>
      </c>
      <c r="P17" s="48">
        <v>1</v>
      </c>
      <c r="Q17" s="77">
        <f>SUM(C17:P17)</f>
        <v>11</v>
      </c>
      <c r="R17" s="104">
        <f>Q17*100/COUNT(C17:P17)</f>
        <v>78.571428571428569</v>
      </c>
      <c r="S17" s="78" t="str">
        <f t="shared" si="0"/>
        <v>Dobré</v>
      </c>
      <c r="T17" s="83"/>
    </row>
    <row r="18" spans="1:20" ht="15.75">
      <c r="A18" s="43" t="s">
        <v>25</v>
      </c>
      <c r="B18" s="70" t="s">
        <v>26</v>
      </c>
      <c r="C18" s="45">
        <v>1</v>
      </c>
      <c r="D18" s="47">
        <v>1</v>
      </c>
      <c r="E18" s="46">
        <v>0</v>
      </c>
      <c r="F18" s="47">
        <v>1</v>
      </c>
      <c r="G18" s="47">
        <v>1</v>
      </c>
      <c r="H18" s="47">
        <v>1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51">
        <v>0</v>
      </c>
      <c r="Q18" s="77">
        <f>SUM(C18:P18)</f>
        <v>5</v>
      </c>
      <c r="R18" s="104">
        <f>Q18*100/COUNT(C18:P18)</f>
        <v>35.714285714285715</v>
      </c>
      <c r="S18" s="78" t="str">
        <f t="shared" si="0"/>
        <v>Tragédie!</v>
      </c>
      <c r="T18" s="83"/>
    </row>
    <row r="19" spans="1:20" ht="15.75">
      <c r="A19" s="43" t="s">
        <v>27</v>
      </c>
      <c r="B19" s="70" t="s">
        <v>28</v>
      </c>
      <c r="C19" s="45">
        <v>1</v>
      </c>
      <c r="D19" s="47">
        <v>1</v>
      </c>
      <c r="E19" s="47">
        <v>1</v>
      </c>
      <c r="F19" s="47">
        <v>1</v>
      </c>
      <c r="G19" s="47">
        <v>1</v>
      </c>
      <c r="H19" s="47">
        <v>1</v>
      </c>
      <c r="I19" s="47">
        <v>1</v>
      </c>
      <c r="J19" s="47">
        <v>1</v>
      </c>
      <c r="K19" s="47">
        <v>1</v>
      </c>
      <c r="L19" s="47">
        <v>1</v>
      </c>
      <c r="M19" s="47">
        <v>1</v>
      </c>
      <c r="N19" s="47">
        <v>1</v>
      </c>
      <c r="O19" s="47">
        <v>1</v>
      </c>
      <c r="P19" s="48">
        <v>1</v>
      </c>
      <c r="Q19" s="77">
        <f>SUM(C19:P19)</f>
        <v>14</v>
      </c>
      <c r="R19" s="104">
        <f>Q19*100/COUNT(C19:P19)</f>
        <v>100</v>
      </c>
      <c r="S19" s="78" t="str">
        <f t="shared" si="0"/>
        <v>Super</v>
      </c>
      <c r="T19" s="83"/>
    </row>
    <row r="20" spans="1:20" ht="15.75">
      <c r="A20" s="43" t="s">
        <v>29</v>
      </c>
      <c r="B20" s="70" t="s">
        <v>30</v>
      </c>
      <c r="C20" s="45">
        <v>1</v>
      </c>
      <c r="D20" s="47">
        <v>1</v>
      </c>
      <c r="E20" s="47">
        <v>1</v>
      </c>
      <c r="F20" s="47">
        <v>1</v>
      </c>
      <c r="G20" s="47">
        <v>1</v>
      </c>
      <c r="H20" s="47">
        <v>1</v>
      </c>
      <c r="I20" s="47">
        <v>1</v>
      </c>
      <c r="J20" s="47">
        <v>1</v>
      </c>
      <c r="K20" s="47">
        <v>1</v>
      </c>
      <c r="L20" s="47">
        <v>1</v>
      </c>
      <c r="M20" s="47">
        <v>1</v>
      </c>
      <c r="N20" s="47">
        <v>1</v>
      </c>
      <c r="O20" s="47">
        <v>1</v>
      </c>
      <c r="P20" s="48">
        <v>1</v>
      </c>
      <c r="Q20" s="77">
        <f>SUM(C20:P20)</f>
        <v>14</v>
      </c>
      <c r="R20" s="104">
        <f>Q20*100/COUNT(C20:P20)</f>
        <v>100</v>
      </c>
      <c r="S20" s="78" t="str">
        <f t="shared" si="0"/>
        <v>Super</v>
      </c>
      <c r="T20" s="83"/>
    </row>
    <row r="21" spans="1:20" ht="15.75">
      <c r="A21" s="43" t="s">
        <v>31</v>
      </c>
      <c r="B21" s="70" t="s">
        <v>32</v>
      </c>
      <c r="C21" s="50">
        <v>0</v>
      </c>
      <c r="D21" s="47">
        <v>1</v>
      </c>
      <c r="E21" s="47">
        <v>1</v>
      </c>
      <c r="F21" s="47">
        <v>1</v>
      </c>
      <c r="G21" s="47">
        <v>1</v>
      </c>
      <c r="H21" s="47">
        <v>1</v>
      </c>
      <c r="I21" s="47">
        <v>1</v>
      </c>
      <c r="J21" s="47">
        <v>1</v>
      </c>
      <c r="K21" s="47">
        <v>1</v>
      </c>
      <c r="L21" s="47">
        <v>1</v>
      </c>
      <c r="M21" s="47">
        <v>1</v>
      </c>
      <c r="N21" s="47">
        <v>1</v>
      </c>
      <c r="O21" s="47">
        <v>1</v>
      </c>
      <c r="P21" s="48">
        <v>1</v>
      </c>
      <c r="Q21" s="77">
        <f>SUM(C21:P21)</f>
        <v>13</v>
      </c>
      <c r="R21" s="104">
        <f>Q21*100/COUNT(C21:P21)</f>
        <v>92.857142857142861</v>
      </c>
      <c r="S21" s="78" t="str">
        <f t="shared" si="0"/>
        <v>Super</v>
      </c>
      <c r="T21" s="83"/>
    </row>
    <row r="22" spans="1:20" ht="15.75">
      <c r="A22" s="43" t="s">
        <v>2</v>
      </c>
      <c r="B22" s="70" t="s">
        <v>33</v>
      </c>
      <c r="C22" s="50">
        <v>0</v>
      </c>
      <c r="D22" s="47">
        <v>1</v>
      </c>
      <c r="E22" s="47">
        <v>1</v>
      </c>
      <c r="F22" s="47">
        <v>1</v>
      </c>
      <c r="G22" s="47">
        <v>1</v>
      </c>
      <c r="H22" s="47">
        <v>1</v>
      </c>
      <c r="I22" s="47">
        <v>1</v>
      </c>
      <c r="J22" s="47">
        <v>1</v>
      </c>
      <c r="K22" s="47">
        <v>1</v>
      </c>
      <c r="L22" s="47">
        <v>1</v>
      </c>
      <c r="M22" s="47">
        <v>1</v>
      </c>
      <c r="N22" s="47">
        <v>1</v>
      </c>
      <c r="O22" s="47">
        <v>1</v>
      </c>
      <c r="P22" s="48">
        <v>1</v>
      </c>
      <c r="Q22" s="77">
        <f>SUM(C22:P22)</f>
        <v>13</v>
      </c>
      <c r="R22" s="104">
        <f>Q22*100/COUNT(C22:P22)</f>
        <v>92.857142857142861</v>
      </c>
      <c r="S22" s="78" t="str">
        <f t="shared" si="0"/>
        <v>Super</v>
      </c>
      <c r="T22" s="83"/>
    </row>
    <row r="23" spans="1:20" ht="15.75">
      <c r="A23" s="43" t="s">
        <v>4</v>
      </c>
      <c r="B23" s="70" t="s">
        <v>51</v>
      </c>
      <c r="C23" s="45">
        <v>1</v>
      </c>
      <c r="D23" s="46">
        <v>0</v>
      </c>
      <c r="E23" s="47">
        <v>1</v>
      </c>
      <c r="F23" s="47">
        <v>1</v>
      </c>
      <c r="G23" s="47">
        <v>1</v>
      </c>
      <c r="H23" s="46">
        <v>0</v>
      </c>
      <c r="I23" s="47">
        <v>1</v>
      </c>
      <c r="J23" s="47">
        <v>1</v>
      </c>
      <c r="K23" s="47">
        <v>1</v>
      </c>
      <c r="L23" s="47">
        <v>1</v>
      </c>
      <c r="M23" s="47">
        <v>1</v>
      </c>
      <c r="N23" s="46">
        <v>0</v>
      </c>
      <c r="O23" s="47">
        <v>1</v>
      </c>
      <c r="P23" s="48">
        <v>1</v>
      </c>
      <c r="Q23" s="77">
        <f>SUM(C23:P23)</f>
        <v>11</v>
      </c>
      <c r="R23" s="104">
        <f>Q23*100/COUNT(C23:P23)</f>
        <v>78.571428571428569</v>
      </c>
      <c r="S23" s="78" t="str">
        <f t="shared" si="0"/>
        <v>Dobré</v>
      </c>
      <c r="T23" s="83"/>
    </row>
    <row r="24" spans="1:20" ht="16.5" thickBot="1">
      <c r="A24" s="43" t="s">
        <v>77</v>
      </c>
      <c r="B24" s="78" t="s">
        <v>78</v>
      </c>
      <c r="C24" s="54">
        <v>0</v>
      </c>
      <c r="D24" s="56">
        <v>1</v>
      </c>
      <c r="E24" s="56">
        <v>1</v>
      </c>
      <c r="F24" s="56">
        <v>1</v>
      </c>
      <c r="G24" s="55">
        <v>0</v>
      </c>
      <c r="H24" s="56">
        <v>1</v>
      </c>
      <c r="I24" s="56">
        <v>1</v>
      </c>
      <c r="J24" s="55">
        <v>0</v>
      </c>
      <c r="K24" s="56">
        <v>1</v>
      </c>
      <c r="L24" s="56">
        <v>1</v>
      </c>
      <c r="M24" s="56">
        <v>1</v>
      </c>
      <c r="N24" s="56">
        <v>1</v>
      </c>
      <c r="O24" s="56">
        <v>1</v>
      </c>
      <c r="P24" s="57">
        <v>1</v>
      </c>
      <c r="Q24" s="80">
        <f>SUM(C24:P24)</f>
        <v>11</v>
      </c>
      <c r="R24" s="105">
        <f>Q24*100/COUNT(C24:P24)</f>
        <v>78.571428571428569</v>
      </c>
      <c r="S24" s="78" t="str">
        <f t="shared" si="0"/>
        <v>Dobré</v>
      </c>
      <c r="T24" s="83"/>
    </row>
    <row r="25" spans="1:20" ht="15.75">
      <c r="A25" s="59" t="s">
        <v>47</v>
      </c>
      <c r="B25" s="60" t="s">
        <v>49</v>
      </c>
      <c r="C25" s="70">
        <f t="shared" ref="C25:P25" si="1">SUM(C3:C24)</f>
        <v>16</v>
      </c>
      <c r="D25" s="70">
        <f t="shared" si="1"/>
        <v>19</v>
      </c>
      <c r="E25" s="70">
        <f t="shared" si="1"/>
        <v>19</v>
      </c>
      <c r="F25" s="70">
        <f t="shared" si="1"/>
        <v>20</v>
      </c>
      <c r="G25" s="70">
        <f t="shared" si="1"/>
        <v>18</v>
      </c>
      <c r="H25" s="70">
        <f t="shared" si="1"/>
        <v>18</v>
      </c>
      <c r="I25" s="70">
        <f t="shared" si="1"/>
        <v>15</v>
      </c>
      <c r="J25" s="70">
        <f t="shared" si="1"/>
        <v>15</v>
      </c>
      <c r="K25" s="70">
        <f t="shared" si="1"/>
        <v>14</v>
      </c>
      <c r="L25" s="70">
        <f t="shared" si="1"/>
        <v>15</v>
      </c>
      <c r="M25" s="70">
        <f t="shared" si="1"/>
        <v>13</v>
      </c>
      <c r="N25" s="70">
        <f t="shared" si="1"/>
        <v>13</v>
      </c>
      <c r="O25" s="70">
        <f t="shared" si="1"/>
        <v>15</v>
      </c>
      <c r="P25" s="70">
        <f t="shared" si="1"/>
        <v>15</v>
      </c>
      <c r="Q25" s="43"/>
      <c r="R25" s="44"/>
      <c r="S25" s="35"/>
      <c r="T25" s="35"/>
    </row>
    <row r="26" spans="1:20" ht="16.5" thickBot="1">
      <c r="A26" s="52"/>
      <c r="B26" s="65" t="s">
        <v>50</v>
      </c>
      <c r="C26" s="67"/>
      <c r="D26" s="67"/>
      <c r="E26" s="67"/>
      <c r="F26" s="67"/>
      <c r="G26" s="67"/>
      <c r="H26" s="67"/>
      <c r="I26" s="67"/>
      <c r="J26" s="67"/>
      <c r="K26" s="67"/>
      <c r="L26" s="67" t="s">
        <v>108</v>
      </c>
      <c r="M26" s="67"/>
      <c r="N26" s="67"/>
      <c r="O26" s="67" t="s">
        <v>112</v>
      </c>
      <c r="P26" s="67"/>
      <c r="Q26" s="52"/>
      <c r="R26" s="53"/>
      <c r="S26" s="35"/>
      <c r="T26" s="35"/>
    </row>
  </sheetData>
  <mergeCells count="1">
    <mergeCell ref="A1:T1"/>
  </mergeCells>
  <conditionalFormatting sqref="R3:R24">
    <cfRule type="cellIs" dxfId="63" priority="1" operator="lessThan">
      <formula>60</formula>
    </cfRule>
    <cfRule type="cellIs" dxfId="62" priority="2" operator="between">
      <formula>60</formula>
      <formula>75</formula>
    </cfRule>
    <cfRule type="cellIs" dxfId="61" priority="3" operator="between">
      <formula>75</formula>
      <formula>90</formula>
    </cfRule>
    <cfRule type="cellIs" dxfId="60" priority="4" operator="greaterThan">
      <formula>90</formula>
    </cfRule>
  </conditionalFormatting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6"/>
  <sheetViews>
    <sheetView topLeftCell="A2" workbookViewId="0">
      <selection activeCell="M4" sqref="M4"/>
    </sheetView>
  </sheetViews>
  <sheetFormatPr defaultRowHeight="15"/>
  <cols>
    <col min="2" max="2" width="12.28515625" bestFit="1" customWidth="1"/>
    <col min="3" max="6" width="6.140625" bestFit="1" customWidth="1"/>
    <col min="7" max="7" width="7.28515625" bestFit="1" customWidth="1"/>
    <col min="8" max="8" width="15.85546875" bestFit="1" customWidth="1"/>
    <col min="9" max="11" width="7.28515625" bestFit="1" customWidth="1"/>
    <col min="12" max="12" width="7.85546875" bestFit="1" customWidth="1"/>
    <col min="13" max="13" width="6.140625" bestFit="1" customWidth="1"/>
    <col min="14" max="14" width="10.85546875" bestFit="1" customWidth="1"/>
  </cols>
  <sheetData>
    <row r="1" spans="1:15" ht="26.25">
      <c r="A1" s="98" t="s">
        <v>123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ht="16.5" thickBot="1">
      <c r="A2" s="70"/>
      <c r="B2" s="70"/>
      <c r="C2" s="78" t="s">
        <v>114</v>
      </c>
      <c r="D2" s="78" t="s">
        <v>115</v>
      </c>
      <c r="E2" s="78" t="s">
        <v>116</v>
      </c>
      <c r="F2" s="78" t="s">
        <v>117</v>
      </c>
      <c r="G2" s="78" t="s">
        <v>118</v>
      </c>
      <c r="H2" s="78" t="s">
        <v>119</v>
      </c>
      <c r="I2" s="78" t="s">
        <v>120</v>
      </c>
      <c r="J2" s="78" t="s">
        <v>121</v>
      </c>
      <c r="K2" s="78" t="s">
        <v>122</v>
      </c>
      <c r="L2" s="35" t="s">
        <v>47</v>
      </c>
      <c r="M2" s="35" t="s">
        <v>48</v>
      </c>
      <c r="N2" s="78" t="s">
        <v>227</v>
      </c>
      <c r="O2" s="78"/>
    </row>
    <row r="3" spans="1:15" ht="15.75">
      <c r="A3" s="36" t="s">
        <v>0</v>
      </c>
      <c r="B3" s="61" t="s">
        <v>1</v>
      </c>
      <c r="C3" s="87">
        <v>0</v>
      </c>
      <c r="D3" s="89">
        <v>1</v>
      </c>
      <c r="E3" s="62">
        <v>0</v>
      </c>
      <c r="F3" s="62">
        <v>0</v>
      </c>
      <c r="G3" s="62">
        <v>1</v>
      </c>
      <c r="H3" s="62">
        <v>1</v>
      </c>
      <c r="I3" s="62">
        <v>0</v>
      </c>
      <c r="J3" s="62">
        <v>0</v>
      </c>
      <c r="K3" s="62">
        <v>1</v>
      </c>
      <c r="L3" s="74">
        <f t="shared" ref="L3:L24" si="0">SUM(C3:K3)</f>
        <v>4</v>
      </c>
      <c r="M3" s="103">
        <f t="shared" ref="M3:M24" si="1">L3*100/COUNT(C3:K3)</f>
        <v>44.444444444444443</v>
      </c>
      <c r="N3" s="78" t="str">
        <f>IF(M3&gt;90,"Super",IF(M3&gt;75,"Dobré",IF(M3&gt;60,"Bída","Tragédie!")))</f>
        <v>Tragédie!</v>
      </c>
      <c r="O3" s="83"/>
    </row>
    <row r="4" spans="1:15" ht="15.75">
      <c r="A4" s="43" t="s">
        <v>2</v>
      </c>
      <c r="B4" s="70" t="s">
        <v>3</v>
      </c>
      <c r="C4" s="84">
        <v>1</v>
      </c>
      <c r="D4" s="90">
        <v>1</v>
      </c>
      <c r="E4" s="78">
        <v>0</v>
      </c>
      <c r="F4" s="78">
        <v>0</v>
      </c>
      <c r="G4" s="78">
        <v>1</v>
      </c>
      <c r="H4" s="78">
        <v>1</v>
      </c>
      <c r="I4" s="78">
        <v>1</v>
      </c>
      <c r="J4" s="78">
        <v>1</v>
      </c>
      <c r="K4" s="78">
        <v>1</v>
      </c>
      <c r="L4" s="77">
        <f t="shared" si="0"/>
        <v>7</v>
      </c>
      <c r="M4" s="104">
        <f t="shared" si="1"/>
        <v>77.777777777777771</v>
      </c>
      <c r="N4" s="78" t="str">
        <f t="shared" ref="N4:N24" si="2">IF(M4&gt;90,"Super",IF(M4&gt;75,"Dobré",IF(M4&gt;60,"Bída","Tragédie!")))</f>
        <v>Dobré</v>
      </c>
      <c r="O4" s="83"/>
    </row>
    <row r="5" spans="1:15" ht="15.75">
      <c r="A5" s="43" t="s">
        <v>6</v>
      </c>
      <c r="B5" s="70" t="s">
        <v>55</v>
      </c>
      <c r="C5" s="84">
        <v>1</v>
      </c>
      <c r="D5" s="90">
        <v>1</v>
      </c>
      <c r="E5" s="78">
        <v>0</v>
      </c>
      <c r="F5" s="78">
        <v>1</v>
      </c>
      <c r="G5" s="78">
        <v>1</v>
      </c>
      <c r="H5" s="78">
        <v>0</v>
      </c>
      <c r="I5" s="78">
        <v>0</v>
      </c>
      <c r="J5" s="78">
        <v>1</v>
      </c>
      <c r="K5" s="78">
        <v>0</v>
      </c>
      <c r="L5" s="77">
        <f t="shared" si="0"/>
        <v>5</v>
      </c>
      <c r="M5" s="104">
        <f t="shared" si="1"/>
        <v>55.555555555555557</v>
      </c>
      <c r="N5" s="78" t="str">
        <f t="shared" si="2"/>
        <v>Tragédie!</v>
      </c>
      <c r="O5" s="83"/>
    </row>
    <row r="6" spans="1:15" ht="15.75">
      <c r="A6" s="43" t="s">
        <v>4</v>
      </c>
      <c r="B6" s="70" t="s">
        <v>5</v>
      </c>
      <c r="C6" s="84">
        <v>1</v>
      </c>
      <c r="D6" s="90">
        <v>1</v>
      </c>
      <c r="E6" s="78">
        <v>1</v>
      </c>
      <c r="F6" s="78">
        <v>1</v>
      </c>
      <c r="G6" s="78">
        <v>1</v>
      </c>
      <c r="H6" s="78">
        <v>1</v>
      </c>
      <c r="I6" s="78">
        <v>1</v>
      </c>
      <c r="J6" s="78">
        <v>1</v>
      </c>
      <c r="K6" s="78">
        <v>1</v>
      </c>
      <c r="L6" s="77">
        <f t="shared" si="0"/>
        <v>9</v>
      </c>
      <c r="M6" s="104">
        <f t="shared" si="1"/>
        <v>100</v>
      </c>
      <c r="N6" s="78" t="str">
        <f t="shared" si="2"/>
        <v>Super</v>
      </c>
      <c r="O6" s="83"/>
    </row>
    <row r="7" spans="1:15" ht="15.75">
      <c r="A7" s="43" t="s">
        <v>6</v>
      </c>
      <c r="B7" s="70" t="s">
        <v>7</v>
      </c>
      <c r="C7" s="86">
        <v>0</v>
      </c>
      <c r="D7" s="88">
        <v>0</v>
      </c>
      <c r="E7" s="78">
        <v>0</v>
      </c>
      <c r="F7" s="78">
        <v>0</v>
      </c>
      <c r="G7" s="78">
        <v>0</v>
      </c>
      <c r="H7" s="78">
        <v>0</v>
      </c>
      <c r="I7" s="78">
        <v>1</v>
      </c>
      <c r="J7" s="78">
        <v>1</v>
      </c>
      <c r="K7" s="78">
        <v>1</v>
      </c>
      <c r="L7" s="77">
        <f t="shared" si="0"/>
        <v>3</v>
      </c>
      <c r="M7" s="104">
        <f t="shared" si="1"/>
        <v>33.333333333333336</v>
      </c>
      <c r="N7" s="78" t="str">
        <f t="shared" si="2"/>
        <v>Tragédie!</v>
      </c>
      <c r="O7" s="83"/>
    </row>
    <row r="8" spans="1:15" ht="15.75">
      <c r="A8" s="43" t="s">
        <v>8</v>
      </c>
      <c r="B8" s="70" t="s">
        <v>9</v>
      </c>
      <c r="C8" s="84">
        <v>1</v>
      </c>
      <c r="D8" s="90">
        <v>1</v>
      </c>
      <c r="E8" s="78">
        <v>1</v>
      </c>
      <c r="F8" s="78">
        <v>0</v>
      </c>
      <c r="G8" s="78">
        <v>0</v>
      </c>
      <c r="H8" s="78">
        <v>0</v>
      </c>
      <c r="I8" s="78">
        <v>1</v>
      </c>
      <c r="J8" s="78">
        <v>0</v>
      </c>
      <c r="K8" s="78">
        <v>0</v>
      </c>
      <c r="L8" s="77">
        <f t="shared" si="0"/>
        <v>4</v>
      </c>
      <c r="M8" s="104">
        <f t="shared" si="1"/>
        <v>44.444444444444443</v>
      </c>
      <c r="N8" s="78" t="str">
        <f t="shared" si="2"/>
        <v>Tragédie!</v>
      </c>
      <c r="O8" s="83"/>
    </row>
    <row r="9" spans="1:15" ht="15.75">
      <c r="A9" s="43" t="s">
        <v>10</v>
      </c>
      <c r="B9" s="70" t="s">
        <v>11</v>
      </c>
      <c r="C9" s="84">
        <v>1</v>
      </c>
      <c r="D9" s="90">
        <v>1</v>
      </c>
      <c r="E9" s="78">
        <v>1</v>
      </c>
      <c r="F9" s="78">
        <v>1</v>
      </c>
      <c r="G9" s="78">
        <v>1</v>
      </c>
      <c r="H9" s="78">
        <v>1</v>
      </c>
      <c r="I9" s="78">
        <v>1</v>
      </c>
      <c r="J9" s="78">
        <v>1</v>
      </c>
      <c r="K9" s="78">
        <v>1</v>
      </c>
      <c r="L9" s="77">
        <f t="shared" si="0"/>
        <v>9</v>
      </c>
      <c r="M9" s="104">
        <f t="shared" si="1"/>
        <v>100</v>
      </c>
      <c r="N9" s="78" t="str">
        <f t="shared" si="2"/>
        <v>Super</v>
      </c>
      <c r="O9" s="83"/>
    </row>
    <row r="10" spans="1:15" ht="15.75">
      <c r="A10" s="43" t="s">
        <v>0</v>
      </c>
      <c r="B10" s="70" t="s">
        <v>12</v>
      </c>
      <c r="C10" s="86">
        <v>0</v>
      </c>
      <c r="D10" s="90">
        <v>1</v>
      </c>
      <c r="E10" s="78">
        <v>1</v>
      </c>
      <c r="F10" s="78">
        <v>1</v>
      </c>
      <c r="G10" s="78">
        <v>1</v>
      </c>
      <c r="H10" s="78">
        <v>1</v>
      </c>
      <c r="I10" s="78">
        <v>1</v>
      </c>
      <c r="J10" s="78">
        <v>1</v>
      </c>
      <c r="K10" s="78">
        <v>0</v>
      </c>
      <c r="L10" s="77">
        <f t="shared" si="0"/>
        <v>7</v>
      </c>
      <c r="M10" s="104">
        <f t="shared" si="1"/>
        <v>77.777777777777771</v>
      </c>
      <c r="N10" s="78" t="str">
        <f t="shared" si="2"/>
        <v>Dobré</v>
      </c>
      <c r="O10" s="83"/>
    </row>
    <row r="11" spans="1:15" ht="15.75">
      <c r="A11" s="43" t="s">
        <v>13</v>
      </c>
      <c r="B11" s="70" t="s">
        <v>14</v>
      </c>
      <c r="C11" s="86">
        <v>0</v>
      </c>
      <c r="D11" s="8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7">
        <f t="shared" si="0"/>
        <v>0</v>
      </c>
      <c r="M11" s="104">
        <f t="shared" si="1"/>
        <v>0</v>
      </c>
      <c r="N11" s="78" t="str">
        <f t="shared" si="2"/>
        <v>Tragédie!</v>
      </c>
      <c r="O11" s="83"/>
    </row>
    <row r="12" spans="1:15" ht="15.75">
      <c r="A12" s="43" t="s">
        <v>6</v>
      </c>
      <c r="B12" s="70" t="s">
        <v>15</v>
      </c>
      <c r="C12" s="86">
        <v>0</v>
      </c>
      <c r="D12" s="8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7">
        <f t="shared" si="0"/>
        <v>0</v>
      </c>
      <c r="M12" s="104">
        <f t="shared" si="1"/>
        <v>0</v>
      </c>
      <c r="N12" s="78" t="str">
        <f t="shared" si="2"/>
        <v>Tragédie!</v>
      </c>
      <c r="O12" s="83"/>
    </row>
    <row r="13" spans="1:15" ht="15.75">
      <c r="A13" s="43" t="s">
        <v>16</v>
      </c>
      <c r="B13" s="70" t="s">
        <v>17</v>
      </c>
      <c r="C13" s="84">
        <v>1</v>
      </c>
      <c r="D13" s="90">
        <v>1</v>
      </c>
      <c r="E13" s="78">
        <v>1</v>
      </c>
      <c r="F13" s="78">
        <v>1</v>
      </c>
      <c r="G13" s="78">
        <v>1</v>
      </c>
      <c r="H13" s="78">
        <v>1</v>
      </c>
      <c r="I13" s="78">
        <v>0</v>
      </c>
      <c r="J13" s="78">
        <v>1</v>
      </c>
      <c r="K13" s="78">
        <v>0</v>
      </c>
      <c r="L13" s="77">
        <f t="shared" si="0"/>
        <v>7</v>
      </c>
      <c r="M13" s="104">
        <f t="shared" si="1"/>
        <v>77.777777777777771</v>
      </c>
      <c r="N13" s="78" t="str">
        <f t="shared" si="2"/>
        <v>Dobré</v>
      </c>
      <c r="O13" s="83"/>
    </row>
    <row r="14" spans="1:15" ht="15.75">
      <c r="A14" s="43" t="s">
        <v>18</v>
      </c>
      <c r="B14" s="70" t="s">
        <v>19</v>
      </c>
      <c r="C14" s="86">
        <v>0</v>
      </c>
      <c r="D14" s="90">
        <v>1</v>
      </c>
      <c r="E14" s="78">
        <v>0</v>
      </c>
      <c r="F14" s="78">
        <v>0</v>
      </c>
      <c r="G14" s="78">
        <v>1</v>
      </c>
      <c r="H14" s="78">
        <v>1</v>
      </c>
      <c r="I14" s="78">
        <v>0</v>
      </c>
      <c r="J14" s="78">
        <v>0</v>
      </c>
      <c r="K14" s="78">
        <v>1</v>
      </c>
      <c r="L14" s="77">
        <f t="shared" si="0"/>
        <v>4</v>
      </c>
      <c r="M14" s="104">
        <f t="shared" si="1"/>
        <v>44.444444444444443</v>
      </c>
      <c r="N14" s="78" t="str">
        <f t="shared" si="2"/>
        <v>Tragédie!</v>
      </c>
      <c r="O14" s="83"/>
    </row>
    <row r="15" spans="1:15" ht="15.75">
      <c r="A15" s="43" t="s">
        <v>20</v>
      </c>
      <c r="B15" s="70" t="s">
        <v>21</v>
      </c>
      <c r="C15" s="86">
        <v>0</v>
      </c>
      <c r="D15" s="88">
        <v>0</v>
      </c>
      <c r="E15" s="78">
        <v>1</v>
      </c>
      <c r="F15" s="78">
        <v>1</v>
      </c>
      <c r="G15" s="78">
        <v>1</v>
      </c>
      <c r="H15" s="78">
        <v>0</v>
      </c>
      <c r="I15" s="78">
        <v>1</v>
      </c>
      <c r="J15" s="78">
        <v>1</v>
      </c>
      <c r="K15" s="78">
        <v>1</v>
      </c>
      <c r="L15" s="77">
        <f t="shared" si="0"/>
        <v>6</v>
      </c>
      <c r="M15" s="104">
        <f t="shared" si="1"/>
        <v>66.666666666666671</v>
      </c>
      <c r="N15" s="78" t="str">
        <f t="shared" si="2"/>
        <v>Bída</v>
      </c>
      <c r="O15" s="83"/>
    </row>
    <row r="16" spans="1:15" ht="15.75">
      <c r="A16" s="43" t="s">
        <v>21</v>
      </c>
      <c r="B16" s="70" t="s">
        <v>22</v>
      </c>
      <c r="C16" s="84">
        <v>1</v>
      </c>
      <c r="D16" s="90">
        <v>1</v>
      </c>
      <c r="E16" s="78">
        <v>1</v>
      </c>
      <c r="F16" s="78">
        <v>1</v>
      </c>
      <c r="G16" s="78">
        <v>1</v>
      </c>
      <c r="H16" s="78">
        <v>1</v>
      </c>
      <c r="I16" s="78">
        <v>1</v>
      </c>
      <c r="J16" s="78">
        <v>1</v>
      </c>
      <c r="K16" s="78">
        <v>1</v>
      </c>
      <c r="L16" s="77">
        <f t="shared" si="0"/>
        <v>9</v>
      </c>
      <c r="M16" s="104">
        <f t="shared" si="1"/>
        <v>100</v>
      </c>
      <c r="N16" s="78" t="str">
        <f t="shared" si="2"/>
        <v>Super</v>
      </c>
      <c r="O16" s="83"/>
    </row>
    <row r="17" spans="1:15" ht="15.75">
      <c r="A17" s="43" t="s">
        <v>23</v>
      </c>
      <c r="B17" s="70" t="s">
        <v>24</v>
      </c>
      <c r="C17" s="84">
        <v>1</v>
      </c>
      <c r="D17" s="90">
        <v>1</v>
      </c>
      <c r="E17" s="78">
        <v>1</v>
      </c>
      <c r="F17" s="78">
        <v>0</v>
      </c>
      <c r="G17" s="78">
        <v>0</v>
      </c>
      <c r="H17" s="78">
        <v>0</v>
      </c>
      <c r="I17" s="78">
        <v>1</v>
      </c>
      <c r="J17" s="78">
        <v>1</v>
      </c>
      <c r="K17" s="78">
        <v>0</v>
      </c>
      <c r="L17" s="77">
        <f t="shared" si="0"/>
        <v>5</v>
      </c>
      <c r="M17" s="104">
        <f t="shared" si="1"/>
        <v>55.555555555555557</v>
      </c>
      <c r="N17" s="78" t="str">
        <f t="shared" si="2"/>
        <v>Tragédie!</v>
      </c>
      <c r="O17" s="83"/>
    </row>
    <row r="18" spans="1:15" ht="15.75">
      <c r="A18" s="43" t="s">
        <v>25</v>
      </c>
      <c r="B18" s="70" t="s">
        <v>26</v>
      </c>
      <c r="C18" s="86">
        <v>0</v>
      </c>
      <c r="D18" s="8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7">
        <f t="shared" si="0"/>
        <v>0</v>
      </c>
      <c r="M18" s="104">
        <f t="shared" si="1"/>
        <v>0</v>
      </c>
      <c r="N18" s="78" t="str">
        <f t="shared" si="2"/>
        <v>Tragédie!</v>
      </c>
      <c r="O18" s="83"/>
    </row>
    <row r="19" spans="1:15" ht="15.75">
      <c r="A19" s="43" t="s">
        <v>27</v>
      </c>
      <c r="B19" s="70" t="s">
        <v>28</v>
      </c>
      <c r="C19" s="84">
        <v>1</v>
      </c>
      <c r="D19" s="90">
        <v>1</v>
      </c>
      <c r="E19" s="78">
        <v>1</v>
      </c>
      <c r="F19" s="78">
        <v>1</v>
      </c>
      <c r="G19" s="78">
        <v>0</v>
      </c>
      <c r="H19" s="78">
        <v>0</v>
      </c>
      <c r="I19" s="78">
        <v>0</v>
      </c>
      <c r="J19" s="78">
        <v>1</v>
      </c>
      <c r="K19" s="78">
        <v>1</v>
      </c>
      <c r="L19" s="77">
        <f t="shared" si="0"/>
        <v>6</v>
      </c>
      <c r="M19" s="104">
        <f t="shared" si="1"/>
        <v>66.666666666666671</v>
      </c>
      <c r="N19" s="78" t="str">
        <f t="shared" si="2"/>
        <v>Bída</v>
      </c>
      <c r="O19" s="83"/>
    </row>
    <row r="20" spans="1:15" ht="15.75">
      <c r="A20" s="43" t="s">
        <v>29</v>
      </c>
      <c r="B20" s="70" t="s">
        <v>30</v>
      </c>
      <c r="C20" s="84">
        <v>1</v>
      </c>
      <c r="D20" s="92">
        <v>0</v>
      </c>
      <c r="E20" s="78">
        <v>1</v>
      </c>
      <c r="F20" s="78">
        <v>1</v>
      </c>
      <c r="G20" s="78">
        <v>1</v>
      </c>
      <c r="H20" s="78">
        <v>0</v>
      </c>
      <c r="I20" s="78">
        <v>1</v>
      </c>
      <c r="J20" s="78">
        <v>0</v>
      </c>
      <c r="K20" s="78">
        <v>1</v>
      </c>
      <c r="L20" s="77">
        <f t="shared" si="0"/>
        <v>6</v>
      </c>
      <c r="M20" s="104">
        <f t="shared" si="1"/>
        <v>66.666666666666671</v>
      </c>
      <c r="N20" s="78" t="str">
        <f t="shared" si="2"/>
        <v>Bída</v>
      </c>
      <c r="O20" s="83"/>
    </row>
    <row r="21" spans="1:15" ht="15.75">
      <c r="A21" s="43" t="s">
        <v>31</v>
      </c>
      <c r="B21" s="70" t="s">
        <v>32</v>
      </c>
      <c r="C21" s="84">
        <v>1</v>
      </c>
      <c r="D21" s="88">
        <v>0</v>
      </c>
      <c r="E21" s="78">
        <v>1</v>
      </c>
      <c r="F21" s="78">
        <v>1</v>
      </c>
      <c r="G21" s="78">
        <v>0</v>
      </c>
      <c r="H21" s="78">
        <v>1</v>
      </c>
      <c r="I21" s="78">
        <v>1</v>
      </c>
      <c r="J21" s="78">
        <v>1</v>
      </c>
      <c r="K21" s="78">
        <v>1</v>
      </c>
      <c r="L21" s="77">
        <f t="shared" si="0"/>
        <v>7</v>
      </c>
      <c r="M21" s="104">
        <f t="shared" si="1"/>
        <v>77.777777777777771</v>
      </c>
      <c r="N21" s="78" t="str">
        <f t="shared" si="2"/>
        <v>Dobré</v>
      </c>
      <c r="O21" s="83"/>
    </row>
    <row r="22" spans="1:15" ht="15.75">
      <c r="A22" s="43" t="s">
        <v>2</v>
      </c>
      <c r="B22" s="70" t="s">
        <v>33</v>
      </c>
      <c r="C22" s="84">
        <v>1</v>
      </c>
      <c r="D22" s="88">
        <v>0</v>
      </c>
      <c r="E22" s="78">
        <v>1</v>
      </c>
      <c r="F22" s="78">
        <v>1</v>
      </c>
      <c r="G22" s="78">
        <v>0</v>
      </c>
      <c r="H22" s="78">
        <v>0</v>
      </c>
      <c r="I22" s="78">
        <v>1</v>
      </c>
      <c r="J22" s="78">
        <v>0</v>
      </c>
      <c r="K22" s="78">
        <v>0</v>
      </c>
      <c r="L22" s="77">
        <f t="shared" si="0"/>
        <v>4</v>
      </c>
      <c r="M22" s="104">
        <f t="shared" si="1"/>
        <v>44.444444444444443</v>
      </c>
      <c r="N22" s="78" t="str">
        <f t="shared" si="2"/>
        <v>Tragédie!</v>
      </c>
      <c r="O22" s="83"/>
    </row>
    <row r="23" spans="1:15" ht="15.75">
      <c r="A23" s="43" t="s">
        <v>4</v>
      </c>
      <c r="B23" s="70" t="s">
        <v>51</v>
      </c>
      <c r="C23" s="86">
        <v>0</v>
      </c>
      <c r="D23" s="90">
        <v>1</v>
      </c>
      <c r="E23" s="78">
        <v>0</v>
      </c>
      <c r="F23" s="78">
        <v>0</v>
      </c>
      <c r="G23" s="78">
        <v>1</v>
      </c>
      <c r="H23" s="78">
        <v>1</v>
      </c>
      <c r="I23" s="78">
        <v>1</v>
      </c>
      <c r="J23" s="78">
        <v>1</v>
      </c>
      <c r="K23" s="78">
        <v>0</v>
      </c>
      <c r="L23" s="77">
        <f t="shared" si="0"/>
        <v>5</v>
      </c>
      <c r="M23" s="104">
        <f t="shared" si="1"/>
        <v>55.555555555555557</v>
      </c>
      <c r="N23" s="78" t="str">
        <f t="shared" si="2"/>
        <v>Tragédie!</v>
      </c>
      <c r="O23" s="83"/>
    </row>
    <row r="24" spans="1:15" ht="16.5" thickBot="1">
      <c r="A24" s="43" t="s">
        <v>77</v>
      </c>
      <c r="B24" s="78" t="s">
        <v>78</v>
      </c>
      <c r="C24" s="85">
        <v>1</v>
      </c>
      <c r="D24" s="91">
        <v>1</v>
      </c>
      <c r="E24" s="66">
        <v>1</v>
      </c>
      <c r="F24" s="66">
        <v>1</v>
      </c>
      <c r="G24" s="66">
        <v>1</v>
      </c>
      <c r="H24" s="66">
        <v>0</v>
      </c>
      <c r="I24" s="66">
        <v>1</v>
      </c>
      <c r="J24" s="66">
        <v>1</v>
      </c>
      <c r="K24" s="66">
        <v>1</v>
      </c>
      <c r="L24" s="80">
        <f t="shared" si="0"/>
        <v>8</v>
      </c>
      <c r="M24" s="105">
        <f t="shared" si="1"/>
        <v>88.888888888888886</v>
      </c>
      <c r="N24" s="78" t="str">
        <f t="shared" si="2"/>
        <v>Dobré</v>
      </c>
      <c r="O24" s="83"/>
    </row>
    <row r="25" spans="1:15" ht="15.75">
      <c r="A25" s="59" t="s">
        <v>47</v>
      </c>
      <c r="B25" s="62" t="s">
        <v>49</v>
      </c>
      <c r="C25" s="59">
        <f>SUM(C3:C24)</f>
        <v>13</v>
      </c>
      <c r="D25" s="62">
        <f t="shared" ref="D25:K25" si="3">SUM(D3:D24)</f>
        <v>14</v>
      </c>
      <c r="E25" s="62">
        <f t="shared" si="3"/>
        <v>13</v>
      </c>
      <c r="F25" s="62">
        <f t="shared" si="3"/>
        <v>12</v>
      </c>
      <c r="G25" s="62">
        <f t="shared" si="3"/>
        <v>13</v>
      </c>
      <c r="H25" s="62">
        <f t="shared" si="3"/>
        <v>10</v>
      </c>
      <c r="I25" s="62">
        <f t="shared" si="3"/>
        <v>14</v>
      </c>
      <c r="J25" s="62">
        <f t="shared" si="3"/>
        <v>14</v>
      </c>
      <c r="K25" s="60">
        <f t="shared" si="3"/>
        <v>12</v>
      </c>
      <c r="L25" s="70"/>
      <c r="M25" s="44"/>
      <c r="N25" s="35"/>
      <c r="O25" s="35"/>
    </row>
    <row r="26" spans="1:15" ht="16.5" thickBot="1">
      <c r="A26" s="52"/>
      <c r="B26" s="66" t="s">
        <v>50</v>
      </c>
      <c r="C26" s="82"/>
      <c r="D26" s="66"/>
      <c r="E26" s="66"/>
      <c r="F26" s="66"/>
      <c r="G26" s="66"/>
      <c r="H26" s="66"/>
      <c r="I26" s="66"/>
      <c r="J26" s="66"/>
      <c r="K26" s="65"/>
      <c r="L26" s="67"/>
      <c r="M26" s="53"/>
      <c r="N26" s="35"/>
      <c r="O26" s="35"/>
    </row>
  </sheetData>
  <mergeCells count="1">
    <mergeCell ref="A1:O1"/>
  </mergeCells>
  <conditionalFormatting sqref="M3:M24">
    <cfRule type="cellIs" dxfId="59" priority="1" operator="lessThan">
      <formula>60</formula>
    </cfRule>
    <cfRule type="cellIs" dxfId="58" priority="2" operator="between">
      <formula>60</formula>
      <formula>75</formula>
    </cfRule>
    <cfRule type="cellIs" dxfId="57" priority="3" operator="between">
      <formula>75</formula>
      <formula>90</formula>
    </cfRule>
    <cfRule type="cellIs" dxfId="56" priority="4" operator="greaterThan">
      <formula>90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S26"/>
  <sheetViews>
    <sheetView workbookViewId="0">
      <selection activeCell="R3" sqref="R3"/>
    </sheetView>
  </sheetViews>
  <sheetFormatPr defaultRowHeight="15"/>
  <cols>
    <col min="2" max="2" width="12.28515625" bestFit="1" customWidth="1"/>
    <col min="3" max="5" width="4.42578125" bestFit="1" customWidth="1"/>
    <col min="6" max="6" width="5.5703125" bestFit="1" customWidth="1"/>
    <col min="7" max="7" width="6.7109375" bestFit="1" customWidth="1"/>
    <col min="8" max="8" width="5.5703125" bestFit="1" customWidth="1"/>
    <col min="9" max="9" width="16.28515625" bestFit="1" customWidth="1"/>
    <col min="10" max="12" width="5.5703125" bestFit="1" customWidth="1"/>
    <col min="13" max="13" width="12.5703125" bestFit="1" customWidth="1"/>
    <col min="14" max="16" width="5.5703125" bestFit="1" customWidth="1"/>
    <col min="19" max="19" width="10.85546875" bestFit="1" customWidth="1"/>
  </cols>
  <sheetData>
    <row r="1" spans="1:19" ht="16.5" thickBot="1">
      <c r="A1" s="70"/>
      <c r="B1" s="70"/>
      <c r="C1" s="35" t="s">
        <v>124</v>
      </c>
      <c r="D1" s="35" t="s">
        <v>125</v>
      </c>
      <c r="E1" s="35" t="s">
        <v>126</v>
      </c>
      <c r="F1" s="35" t="s">
        <v>127</v>
      </c>
      <c r="G1" s="35" t="s">
        <v>128</v>
      </c>
      <c r="H1" s="35" t="s">
        <v>129</v>
      </c>
      <c r="I1" s="35" t="s">
        <v>242</v>
      </c>
      <c r="J1" s="35" t="s">
        <v>130</v>
      </c>
      <c r="K1" s="35" t="s">
        <v>131</v>
      </c>
      <c r="L1" s="35" t="s">
        <v>132</v>
      </c>
      <c r="M1" s="35" t="s">
        <v>139</v>
      </c>
      <c r="N1" s="35" t="s">
        <v>133</v>
      </c>
      <c r="O1" s="35" t="s">
        <v>134</v>
      </c>
      <c r="P1" s="35" t="s">
        <v>135</v>
      </c>
      <c r="Q1" s="35" t="s">
        <v>47</v>
      </c>
      <c r="R1" s="35" t="s">
        <v>48</v>
      </c>
      <c r="S1" s="35" t="s">
        <v>227</v>
      </c>
    </row>
    <row r="2" spans="1:19" ht="15.75">
      <c r="A2" s="36" t="s">
        <v>0</v>
      </c>
      <c r="B2" s="61" t="s">
        <v>1</v>
      </c>
      <c r="C2" s="93">
        <v>1</v>
      </c>
      <c r="D2" s="73">
        <v>1</v>
      </c>
      <c r="E2" s="73">
        <v>1</v>
      </c>
      <c r="F2" s="73">
        <v>0</v>
      </c>
      <c r="G2" s="73">
        <v>0</v>
      </c>
      <c r="H2" s="73">
        <v>1</v>
      </c>
      <c r="I2" s="73">
        <v>0</v>
      </c>
      <c r="J2" s="73">
        <v>0</v>
      </c>
      <c r="K2" s="73">
        <v>0</v>
      </c>
      <c r="L2" s="73">
        <v>0</v>
      </c>
      <c r="M2" s="73">
        <v>1</v>
      </c>
      <c r="N2" s="73">
        <v>0</v>
      </c>
      <c r="O2" s="73">
        <v>0</v>
      </c>
      <c r="P2" s="100">
        <v>1</v>
      </c>
      <c r="Q2" s="74">
        <f>SUM(C2:P2)</f>
        <v>6</v>
      </c>
      <c r="R2" s="103">
        <f>Q2*100/COUNT(C2:P2)</f>
        <v>42.857142857142854</v>
      </c>
      <c r="S2" t="str">
        <f>IF(R2&gt;90,"Super",IF(R2&gt;75,"Dobré",IF(R2&gt;60,"Bída","Tragédie!")))</f>
        <v>Tragédie!</v>
      </c>
    </row>
    <row r="3" spans="1:19" ht="15.75">
      <c r="A3" s="43" t="s">
        <v>2</v>
      </c>
      <c r="B3" s="70" t="s">
        <v>3</v>
      </c>
      <c r="C3" s="94">
        <v>1</v>
      </c>
      <c r="D3" s="76">
        <v>0</v>
      </c>
      <c r="E3" s="76">
        <v>0</v>
      </c>
      <c r="F3" s="76">
        <v>0</v>
      </c>
      <c r="G3" s="76">
        <v>0</v>
      </c>
      <c r="H3" s="76">
        <v>1</v>
      </c>
      <c r="I3" s="76">
        <v>1</v>
      </c>
      <c r="J3" s="76">
        <v>1</v>
      </c>
      <c r="K3" s="76">
        <v>1</v>
      </c>
      <c r="L3" s="76">
        <v>1</v>
      </c>
      <c r="M3" s="76">
        <v>1</v>
      </c>
      <c r="N3" s="76">
        <v>1</v>
      </c>
      <c r="O3" s="76">
        <v>1</v>
      </c>
      <c r="P3" s="101">
        <v>1</v>
      </c>
      <c r="Q3" s="77">
        <f>SUM(C3:P3)</f>
        <v>10</v>
      </c>
      <c r="R3" s="104">
        <f>Q3*100/COUNT(C3:P3)</f>
        <v>71.428571428571431</v>
      </c>
      <c r="S3" t="str">
        <f t="shared" ref="S3:S23" si="0">IF(R3&gt;90,"Super",IF(R3&gt;75,"Dobré",IF(R3&gt;60,"Bída","Tragédie!")))</f>
        <v>Bída</v>
      </c>
    </row>
    <row r="4" spans="1:19" ht="15.75">
      <c r="A4" s="43" t="s">
        <v>112</v>
      </c>
      <c r="B4" s="70" t="s">
        <v>136</v>
      </c>
      <c r="C4" s="94">
        <v>0</v>
      </c>
      <c r="D4" s="76">
        <v>0</v>
      </c>
      <c r="E4" s="76">
        <v>0</v>
      </c>
      <c r="F4" s="76">
        <v>0</v>
      </c>
      <c r="G4" s="76">
        <v>0</v>
      </c>
      <c r="H4" s="76">
        <v>0</v>
      </c>
      <c r="I4" s="76">
        <v>0</v>
      </c>
      <c r="J4" s="76">
        <v>0</v>
      </c>
      <c r="K4" s="76">
        <v>1</v>
      </c>
      <c r="L4" s="76">
        <v>0</v>
      </c>
      <c r="M4" s="76">
        <v>0</v>
      </c>
      <c r="N4" s="76">
        <v>0</v>
      </c>
      <c r="O4" s="76">
        <v>0</v>
      </c>
      <c r="P4" s="101">
        <v>0</v>
      </c>
      <c r="Q4" s="77">
        <f>SUM(C4:P4)</f>
        <v>1</v>
      </c>
      <c r="R4" s="104">
        <f>Q4*100/COUNT(C4:P4)</f>
        <v>7.1428571428571432</v>
      </c>
      <c r="S4" t="str">
        <f t="shared" si="0"/>
        <v>Tragédie!</v>
      </c>
    </row>
    <row r="5" spans="1:19" ht="15.75">
      <c r="A5" s="43" t="s">
        <v>4</v>
      </c>
      <c r="B5" s="70" t="s">
        <v>5</v>
      </c>
      <c r="C5" s="94">
        <v>1</v>
      </c>
      <c r="D5" s="76">
        <v>1</v>
      </c>
      <c r="E5" s="76">
        <v>1</v>
      </c>
      <c r="F5" s="76">
        <v>1</v>
      </c>
      <c r="G5" s="76">
        <v>1</v>
      </c>
      <c r="H5" s="76">
        <v>1</v>
      </c>
      <c r="I5" s="76">
        <v>1</v>
      </c>
      <c r="J5" s="76">
        <v>1</v>
      </c>
      <c r="K5" s="76">
        <v>1</v>
      </c>
      <c r="L5" s="76">
        <v>1</v>
      </c>
      <c r="M5" s="76">
        <v>1</v>
      </c>
      <c r="N5" s="76">
        <v>1</v>
      </c>
      <c r="O5" s="76">
        <v>1</v>
      </c>
      <c r="P5" s="101">
        <v>1</v>
      </c>
      <c r="Q5" s="77">
        <f>SUM(C5:P5)</f>
        <v>14</v>
      </c>
      <c r="R5" s="104">
        <f>Q5*100/COUNT(C5:P5)</f>
        <v>100</v>
      </c>
      <c r="S5" t="str">
        <f t="shared" si="0"/>
        <v>Super</v>
      </c>
    </row>
    <row r="6" spans="1:19" ht="15.75">
      <c r="A6" s="43" t="s">
        <v>6</v>
      </c>
      <c r="B6" s="70" t="s">
        <v>7</v>
      </c>
      <c r="C6" s="94">
        <v>1</v>
      </c>
      <c r="D6" s="76">
        <v>1</v>
      </c>
      <c r="E6" s="76">
        <v>1</v>
      </c>
      <c r="F6" s="76">
        <v>1</v>
      </c>
      <c r="G6" s="76">
        <v>1</v>
      </c>
      <c r="H6" s="76">
        <v>1</v>
      </c>
      <c r="I6" s="76">
        <v>1</v>
      </c>
      <c r="J6" s="76">
        <v>1</v>
      </c>
      <c r="K6" s="76">
        <v>1</v>
      </c>
      <c r="L6" s="76">
        <v>0</v>
      </c>
      <c r="M6" s="76">
        <v>1</v>
      </c>
      <c r="N6" s="76">
        <v>1</v>
      </c>
      <c r="O6" s="76">
        <v>1</v>
      </c>
      <c r="P6" s="101">
        <v>1</v>
      </c>
      <c r="Q6" s="77">
        <f>SUM(C6:P6)</f>
        <v>13</v>
      </c>
      <c r="R6" s="104">
        <f>Q6*100/COUNT(C6:P6)</f>
        <v>92.857142857142861</v>
      </c>
      <c r="S6" t="str">
        <f t="shared" si="0"/>
        <v>Super</v>
      </c>
    </row>
    <row r="7" spans="1:19" ht="15.75">
      <c r="A7" s="43" t="s">
        <v>8</v>
      </c>
      <c r="B7" s="70" t="s">
        <v>9</v>
      </c>
      <c r="C7" s="94">
        <v>1</v>
      </c>
      <c r="D7" s="76">
        <v>0</v>
      </c>
      <c r="E7" s="76">
        <v>1</v>
      </c>
      <c r="F7" s="76">
        <v>1</v>
      </c>
      <c r="G7" s="76">
        <v>1</v>
      </c>
      <c r="H7" s="76">
        <v>0</v>
      </c>
      <c r="I7" s="76">
        <v>0</v>
      </c>
      <c r="J7" s="76">
        <v>0</v>
      </c>
      <c r="K7" s="76">
        <v>0</v>
      </c>
      <c r="L7" s="76">
        <v>0</v>
      </c>
      <c r="M7" s="76">
        <v>0</v>
      </c>
      <c r="N7" s="76">
        <v>1</v>
      </c>
      <c r="O7" s="76">
        <v>1</v>
      </c>
      <c r="P7" s="101">
        <v>1</v>
      </c>
      <c r="Q7" s="77">
        <f>SUM(C7:P7)</f>
        <v>7</v>
      </c>
      <c r="R7" s="104">
        <f>Q7*100/COUNT(C7:P7)</f>
        <v>50</v>
      </c>
      <c r="S7" t="str">
        <f t="shared" si="0"/>
        <v>Tragédie!</v>
      </c>
    </row>
    <row r="8" spans="1:19" ht="15.75">
      <c r="A8" s="43" t="s">
        <v>10</v>
      </c>
      <c r="B8" s="70" t="s">
        <v>11</v>
      </c>
      <c r="C8" s="94">
        <v>1</v>
      </c>
      <c r="D8" s="76">
        <v>1</v>
      </c>
      <c r="E8" s="76">
        <v>1</v>
      </c>
      <c r="F8" s="76">
        <v>1</v>
      </c>
      <c r="G8" s="76">
        <v>1</v>
      </c>
      <c r="H8" s="76">
        <v>1</v>
      </c>
      <c r="I8" s="76">
        <v>1</v>
      </c>
      <c r="J8" s="76">
        <v>1</v>
      </c>
      <c r="K8" s="76">
        <v>1</v>
      </c>
      <c r="L8" s="76">
        <v>1</v>
      </c>
      <c r="M8" s="76">
        <v>1</v>
      </c>
      <c r="N8" s="76">
        <v>1</v>
      </c>
      <c r="O8" s="76">
        <v>1</v>
      </c>
      <c r="P8" s="101">
        <v>1</v>
      </c>
      <c r="Q8" s="77">
        <f>SUM(C8:P8)</f>
        <v>14</v>
      </c>
      <c r="R8" s="104">
        <f>Q8*100/COUNT(C8:P8)</f>
        <v>100</v>
      </c>
      <c r="S8" t="str">
        <f t="shared" si="0"/>
        <v>Super</v>
      </c>
    </row>
    <row r="9" spans="1:19" ht="15.75">
      <c r="A9" s="43" t="s">
        <v>0</v>
      </c>
      <c r="B9" s="70" t="s">
        <v>12</v>
      </c>
      <c r="C9" s="94">
        <v>1</v>
      </c>
      <c r="D9" s="76">
        <v>1</v>
      </c>
      <c r="E9" s="76">
        <v>1</v>
      </c>
      <c r="F9" s="76">
        <v>1</v>
      </c>
      <c r="G9" s="76">
        <v>1</v>
      </c>
      <c r="H9" s="76">
        <v>1</v>
      </c>
      <c r="I9" s="76">
        <v>1</v>
      </c>
      <c r="J9" s="76">
        <v>0</v>
      </c>
      <c r="K9" s="76">
        <v>0</v>
      </c>
      <c r="L9" s="76">
        <v>1</v>
      </c>
      <c r="M9" s="76">
        <v>1</v>
      </c>
      <c r="N9" s="76">
        <v>1</v>
      </c>
      <c r="O9" s="76">
        <v>1</v>
      </c>
      <c r="P9" s="101">
        <v>1</v>
      </c>
      <c r="Q9" s="77">
        <f>SUM(C9:P9)</f>
        <v>12</v>
      </c>
      <c r="R9" s="104">
        <f>Q9*100/COUNT(C9:P9)</f>
        <v>85.714285714285708</v>
      </c>
      <c r="S9" t="str">
        <f t="shared" si="0"/>
        <v>Dobré</v>
      </c>
    </row>
    <row r="10" spans="1:19" ht="15.75">
      <c r="A10" s="43" t="s">
        <v>6</v>
      </c>
      <c r="B10" s="70" t="s">
        <v>15</v>
      </c>
      <c r="C10" s="94">
        <v>0</v>
      </c>
      <c r="D10" s="76">
        <v>0</v>
      </c>
      <c r="E10" s="76">
        <v>0</v>
      </c>
      <c r="F10" s="76">
        <v>1</v>
      </c>
      <c r="G10" s="76">
        <v>1</v>
      </c>
      <c r="H10" s="76">
        <v>1</v>
      </c>
      <c r="I10" s="76">
        <v>1</v>
      </c>
      <c r="J10" s="76">
        <v>1</v>
      </c>
      <c r="K10" s="76">
        <v>0</v>
      </c>
      <c r="L10" s="76">
        <v>1</v>
      </c>
      <c r="M10" s="76">
        <v>1</v>
      </c>
      <c r="N10" s="76">
        <v>1</v>
      </c>
      <c r="O10" s="76">
        <v>1</v>
      </c>
      <c r="P10" s="101">
        <v>1</v>
      </c>
      <c r="Q10" s="77">
        <f>SUM(C10:P10)</f>
        <v>10</v>
      </c>
      <c r="R10" s="104">
        <f>Q10*100/COUNT(C10:P10)</f>
        <v>71.428571428571431</v>
      </c>
      <c r="S10" t="str">
        <f t="shared" si="0"/>
        <v>Bída</v>
      </c>
    </row>
    <row r="11" spans="1:19" ht="15.75">
      <c r="A11" s="43" t="s">
        <v>16</v>
      </c>
      <c r="B11" s="70" t="s">
        <v>17</v>
      </c>
      <c r="C11" s="94">
        <v>0</v>
      </c>
      <c r="D11" s="76">
        <v>0</v>
      </c>
      <c r="E11" s="76">
        <v>1</v>
      </c>
      <c r="F11" s="76">
        <v>0</v>
      </c>
      <c r="G11" s="76">
        <v>0</v>
      </c>
      <c r="H11" s="76">
        <v>0</v>
      </c>
      <c r="I11" s="76">
        <v>1</v>
      </c>
      <c r="J11" s="76">
        <v>1</v>
      </c>
      <c r="K11" s="76">
        <v>1</v>
      </c>
      <c r="L11" s="76">
        <v>1</v>
      </c>
      <c r="M11" s="76">
        <v>1</v>
      </c>
      <c r="N11" s="76">
        <v>1</v>
      </c>
      <c r="O11" s="76">
        <v>1</v>
      </c>
      <c r="P11" s="101">
        <v>1</v>
      </c>
      <c r="Q11" s="77">
        <f>SUM(C11:P11)</f>
        <v>9</v>
      </c>
      <c r="R11" s="104">
        <f>Q11*100/COUNT(C11:P11)</f>
        <v>64.285714285714292</v>
      </c>
      <c r="S11" t="str">
        <f t="shared" si="0"/>
        <v>Bída</v>
      </c>
    </row>
    <row r="12" spans="1:19" ht="15.75">
      <c r="A12" s="43" t="s">
        <v>18</v>
      </c>
      <c r="B12" s="70" t="s">
        <v>19</v>
      </c>
      <c r="C12" s="94">
        <v>1</v>
      </c>
      <c r="D12" s="76">
        <v>0</v>
      </c>
      <c r="E12" s="76">
        <v>1</v>
      </c>
      <c r="F12" s="76">
        <v>0</v>
      </c>
      <c r="G12" s="76">
        <v>0</v>
      </c>
      <c r="H12" s="76">
        <v>0</v>
      </c>
      <c r="I12" s="76">
        <v>1</v>
      </c>
      <c r="J12" s="76">
        <v>1</v>
      </c>
      <c r="K12" s="76">
        <v>0</v>
      </c>
      <c r="L12" s="76">
        <v>1</v>
      </c>
      <c r="M12" s="76">
        <v>1</v>
      </c>
      <c r="N12" s="76">
        <v>1</v>
      </c>
      <c r="O12" s="76">
        <v>1</v>
      </c>
      <c r="P12" s="101">
        <v>1</v>
      </c>
      <c r="Q12" s="77">
        <f>SUM(C12:P12)</f>
        <v>9</v>
      </c>
      <c r="R12" s="104">
        <f>Q12*100/COUNT(C12:P12)</f>
        <v>64.285714285714292</v>
      </c>
      <c r="S12" t="str">
        <f t="shared" si="0"/>
        <v>Bída</v>
      </c>
    </row>
    <row r="13" spans="1:19" ht="15.75">
      <c r="A13" s="43" t="s">
        <v>20</v>
      </c>
      <c r="B13" s="70" t="s">
        <v>21</v>
      </c>
      <c r="C13" s="94">
        <v>1</v>
      </c>
      <c r="D13" s="76">
        <v>1</v>
      </c>
      <c r="E13" s="76">
        <v>1</v>
      </c>
      <c r="F13" s="76">
        <v>1</v>
      </c>
      <c r="G13" s="76">
        <v>1</v>
      </c>
      <c r="H13" s="76">
        <v>1</v>
      </c>
      <c r="I13" s="76">
        <v>1</v>
      </c>
      <c r="J13" s="76">
        <v>1</v>
      </c>
      <c r="K13" s="76">
        <v>1</v>
      </c>
      <c r="L13" s="76">
        <v>1</v>
      </c>
      <c r="M13" s="76">
        <v>1</v>
      </c>
      <c r="N13" s="76">
        <v>1</v>
      </c>
      <c r="O13" s="76">
        <v>1</v>
      </c>
      <c r="P13" s="101">
        <v>1</v>
      </c>
      <c r="Q13" s="77">
        <f>SUM(C13:P13)</f>
        <v>14</v>
      </c>
      <c r="R13" s="104">
        <f>Q13*100/COUNT(C13:P13)</f>
        <v>100</v>
      </c>
      <c r="S13" t="str">
        <f t="shared" si="0"/>
        <v>Super</v>
      </c>
    </row>
    <row r="14" spans="1:19" ht="15.75">
      <c r="A14" s="43" t="s">
        <v>21</v>
      </c>
      <c r="B14" s="70" t="s">
        <v>22</v>
      </c>
      <c r="C14" s="94">
        <v>1</v>
      </c>
      <c r="D14" s="76">
        <v>1</v>
      </c>
      <c r="E14" s="76">
        <v>1</v>
      </c>
      <c r="F14" s="76">
        <v>1</v>
      </c>
      <c r="G14" s="76">
        <v>1</v>
      </c>
      <c r="H14" s="76">
        <v>1</v>
      </c>
      <c r="I14" s="76">
        <v>0</v>
      </c>
      <c r="J14" s="76">
        <v>0</v>
      </c>
      <c r="K14" s="76">
        <v>0</v>
      </c>
      <c r="L14" s="76">
        <v>1</v>
      </c>
      <c r="M14" s="76">
        <v>1</v>
      </c>
      <c r="N14" s="76">
        <v>0</v>
      </c>
      <c r="O14" s="76">
        <v>0</v>
      </c>
      <c r="P14" s="101">
        <v>0</v>
      </c>
      <c r="Q14" s="77">
        <f>SUM(C14:P14)</f>
        <v>8</v>
      </c>
      <c r="R14" s="104">
        <f>Q14*100/COUNT(C14:P14)</f>
        <v>57.142857142857146</v>
      </c>
      <c r="S14" t="str">
        <f t="shared" si="0"/>
        <v>Tragédie!</v>
      </c>
    </row>
    <row r="15" spans="1:19" ht="15.75">
      <c r="A15" s="43" t="s">
        <v>23</v>
      </c>
      <c r="B15" s="70" t="s">
        <v>24</v>
      </c>
      <c r="C15" s="94">
        <v>1</v>
      </c>
      <c r="D15" s="76">
        <v>1</v>
      </c>
      <c r="E15" s="76">
        <v>1</v>
      </c>
      <c r="F15" s="76">
        <v>1</v>
      </c>
      <c r="G15" s="76">
        <v>1</v>
      </c>
      <c r="H15" s="76">
        <v>1</v>
      </c>
      <c r="I15" s="76">
        <v>1</v>
      </c>
      <c r="J15" s="76">
        <v>1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101">
        <v>0</v>
      </c>
      <c r="Q15" s="77">
        <f>SUM(C15:P15)</f>
        <v>8</v>
      </c>
      <c r="R15" s="104">
        <f>Q15*100/COUNT(C15:P15)</f>
        <v>57.142857142857146</v>
      </c>
      <c r="S15" t="str">
        <f t="shared" si="0"/>
        <v>Tragédie!</v>
      </c>
    </row>
    <row r="16" spans="1:19" ht="15.75">
      <c r="A16" s="43" t="s">
        <v>27</v>
      </c>
      <c r="B16" s="70" t="s">
        <v>28</v>
      </c>
      <c r="C16" s="94">
        <v>1</v>
      </c>
      <c r="D16" s="76">
        <v>1</v>
      </c>
      <c r="E16" s="76">
        <v>1</v>
      </c>
      <c r="F16" s="76">
        <v>1</v>
      </c>
      <c r="G16" s="76">
        <v>1</v>
      </c>
      <c r="H16" s="76">
        <v>1</v>
      </c>
      <c r="I16" s="76">
        <v>1</v>
      </c>
      <c r="J16" s="76">
        <v>1</v>
      </c>
      <c r="K16" s="76">
        <v>1</v>
      </c>
      <c r="L16" s="76">
        <v>1</v>
      </c>
      <c r="M16" s="76">
        <v>1</v>
      </c>
      <c r="N16" s="76">
        <v>1</v>
      </c>
      <c r="O16" s="76">
        <v>1</v>
      </c>
      <c r="P16" s="101">
        <v>1</v>
      </c>
      <c r="Q16" s="77">
        <f>SUM(C16:P16)</f>
        <v>14</v>
      </c>
      <c r="R16" s="104">
        <f>Q16*100/COUNT(C16:P16)</f>
        <v>100</v>
      </c>
      <c r="S16" t="str">
        <f t="shared" si="0"/>
        <v>Super</v>
      </c>
    </row>
    <row r="17" spans="1:19" ht="15.75">
      <c r="A17" s="43" t="s">
        <v>29</v>
      </c>
      <c r="B17" s="70" t="s">
        <v>30</v>
      </c>
      <c r="C17" s="94">
        <v>1</v>
      </c>
      <c r="D17" s="76">
        <v>1</v>
      </c>
      <c r="E17" s="76">
        <v>1</v>
      </c>
      <c r="F17" s="76">
        <v>1</v>
      </c>
      <c r="G17" s="76">
        <v>0</v>
      </c>
      <c r="H17" s="76">
        <v>1</v>
      </c>
      <c r="I17" s="76">
        <v>1</v>
      </c>
      <c r="J17" s="76">
        <v>1</v>
      </c>
      <c r="K17" s="76">
        <v>1</v>
      </c>
      <c r="L17" s="76">
        <v>1</v>
      </c>
      <c r="M17" s="76">
        <v>1</v>
      </c>
      <c r="N17" s="76">
        <v>0</v>
      </c>
      <c r="O17" s="76">
        <v>0</v>
      </c>
      <c r="P17" s="101">
        <v>0</v>
      </c>
      <c r="Q17" s="77">
        <f>SUM(C17:P17)</f>
        <v>10</v>
      </c>
      <c r="R17" s="104">
        <f>Q17*100/COUNT(C17:P17)</f>
        <v>71.428571428571431</v>
      </c>
      <c r="S17" t="str">
        <f t="shared" si="0"/>
        <v>Bída</v>
      </c>
    </row>
    <row r="18" spans="1:19" ht="15.75">
      <c r="A18" s="43" t="s">
        <v>31</v>
      </c>
      <c r="B18" s="70" t="s">
        <v>32</v>
      </c>
      <c r="C18" s="94">
        <v>1</v>
      </c>
      <c r="D18" s="76">
        <v>1</v>
      </c>
      <c r="E18" s="76">
        <v>1</v>
      </c>
      <c r="F18" s="76">
        <v>1</v>
      </c>
      <c r="G18" s="76">
        <v>1</v>
      </c>
      <c r="H18" s="76">
        <v>1</v>
      </c>
      <c r="I18" s="76">
        <v>0</v>
      </c>
      <c r="J18" s="76">
        <v>1</v>
      </c>
      <c r="K18" s="76">
        <v>1</v>
      </c>
      <c r="L18" s="76">
        <v>0</v>
      </c>
      <c r="M18" s="76">
        <v>1</v>
      </c>
      <c r="N18" s="76">
        <v>1</v>
      </c>
      <c r="O18" s="76">
        <v>1</v>
      </c>
      <c r="P18" s="101">
        <v>1</v>
      </c>
      <c r="Q18" s="77">
        <f>SUM(C18:P18)</f>
        <v>12</v>
      </c>
      <c r="R18" s="104">
        <f>Q18*100/COUNT(C18:P18)</f>
        <v>85.714285714285708</v>
      </c>
      <c r="S18" t="str">
        <f t="shared" si="0"/>
        <v>Dobré</v>
      </c>
    </row>
    <row r="19" spans="1:19" ht="15.75">
      <c r="A19" s="43" t="s">
        <v>2</v>
      </c>
      <c r="B19" s="70" t="s">
        <v>33</v>
      </c>
      <c r="C19" s="94">
        <v>0</v>
      </c>
      <c r="D19" s="76">
        <v>0</v>
      </c>
      <c r="E19" s="76">
        <v>1</v>
      </c>
      <c r="F19" s="76">
        <v>1</v>
      </c>
      <c r="G19" s="76">
        <v>1</v>
      </c>
      <c r="H19" s="76">
        <v>1</v>
      </c>
      <c r="I19" s="76">
        <v>0</v>
      </c>
      <c r="J19" s="76">
        <v>1</v>
      </c>
      <c r="K19" s="76">
        <v>1</v>
      </c>
      <c r="L19" s="76">
        <v>1</v>
      </c>
      <c r="M19" s="76">
        <v>1</v>
      </c>
      <c r="N19" s="76">
        <v>1</v>
      </c>
      <c r="O19" s="76">
        <v>1</v>
      </c>
      <c r="P19" s="101">
        <v>0</v>
      </c>
      <c r="Q19" s="77">
        <f>SUM(C19:P19)</f>
        <v>10</v>
      </c>
      <c r="R19" s="104">
        <f>Q19*100/COUNT(C19:P19)</f>
        <v>71.428571428571431</v>
      </c>
      <c r="S19" t="str">
        <f t="shared" si="0"/>
        <v>Bída</v>
      </c>
    </row>
    <row r="20" spans="1:19" ht="15.75">
      <c r="A20" s="43" t="s">
        <v>4</v>
      </c>
      <c r="B20" s="70" t="s">
        <v>51</v>
      </c>
      <c r="C20" s="94">
        <v>1</v>
      </c>
      <c r="D20" s="76">
        <v>1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101">
        <v>0</v>
      </c>
      <c r="Q20" s="77">
        <f>SUM(C20:P20)</f>
        <v>2</v>
      </c>
      <c r="R20" s="104">
        <f>Q20*100/COUNT(C20:P20)</f>
        <v>14.285714285714286</v>
      </c>
      <c r="S20" t="str">
        <f t="shared" si="0"/>
        <v>Tragédie!</v>
      </c>
    </row>
    <row r="21" spans="1:19" ht="15.75">
      <c r="A21" s="43" t="s">
        <v>77</v>
      </c>
      <c r="B21" s="78" t="s">
        <v>78</v>
      </c>
      <c r="C21" s="94">
        <v>1</v>
      </c>
      <c r="D21" s="76">
        <v>1</v>
      </c>
      <c r="E21" s="76">
        <v>1</v>
      </c>
      <c r="F21" s="76">
        <v>1</v>
      </c>
      <c r="G21" s="76">
        <v>1</v>
      </c>
      <c r="H21" s="76">
        <v>1</v>
      </c>
      <c r="I21" s="76">
        <v>1</v>
      </c>
      <c r="J21" s="76">
        <v>1</v>
      </c>
      <c r="K21" s="76">
        <v>1</v>
      </c>
      <c r="L21" s="76">
        <v>1</v>
      </c>
      <c r="M21" s="76">
        <v>1</v>
      </c>
      <c r="N21" s="76">
        <v>1</v>
      </c>
      <c r="O21" s="76">
        <v>1</v>
      </c>
      <c r="P21" s="101">
        <v>1</v>
      </c>
      <c r="Q21" s="77">
        <f>SUM(C21:P21)</f>
        <v>14</v>
      </c>
      <c r="R21" s="104">
        <f>Q21*100/COUNT(C21:P21)</f>
        <v>100</v>
      </c>
      <c r="S21" t="str">
        <f t="shared" si="0"/>
        <v>Super</v>
      </c>
    </row>
    <row r="22" spans="1:19" ht="15.75">
      <c r="A22" s="43" t="s">
        <v>13</v>
      </c>
      <c r="B22" s="78" t="s">
        <v>137</v>
      </c>
      <c r="C22" s="94">
        <v>0</v>
      </c>
      <c r="D22" s="76">
        <v>0</v>
      </c>
      <c r="E22" s="76">
        <v>0</v>
      </c>
      <c r="F22" s="76">
        <v>1</v>
      </c>
      <c r="G22" s="76">
        <v>1</v>
      </c>
      <c r="H22" s="76">
        <v>1</v>
      </c>
      <c r="I22" s="76">
        <v>1</v>
      </c>
      <c r="J22" s="76">
        <v>1</v>
      </c>
      <c r="K22" s="76">
        <v>1</v>
      </c>
      <c r="L22" s="76">
        <v>1</v>
      </c>
      <c r="M22" s="76">
        <v>1</v>
      </c>
      <c r="N22" s="76">
        <v>1</v>
      </c>
      <c r="O22" s="76">
        <v>0</v>
      </c>
      <c r="P22" s="101">
        <v>1</v>
      </c>
      <c r="Q22" s="77">
        <f>SUM(C22:P22)</f>
        <v>10</v>
      </c>
      <c r="R22" s="104">
        <f>Q22*100/COUNT(C22:P22)</f>
        <v>71.428571428571431</v>
      </c>
      <c r="S22" t="str">
        <f t="shared" si="0"/>
        <v>Bída</v>
      </c>
    </row>
    <row r="23" spans="1:19" ht="16.5" thickBot="1">
      <c r="A23" s="43" t="s">
        <v>6</v>
      </c>
      <c r="B23" s="78" t="s">
        <v>138</v>
      </c>
      <c r="C23" s="95">
        <v>0</v>
      </c>
      <c r="D23" s="79">
        <v>0</v>
      </c>
      <c r="E23" s="79">
        <v>0</v>
      </c>
      <c r="F23" s="79">
        <v>1</v>
      </c>
      <c r="G23" s="79">
        <v>1</v>
      </c>
      <c r="H23" s="79">
        <v>1</v>
      </c>
      <c r="I23" s="79">
        <v>1</v>
      </c>
      <c r="J23" s="79">
        <v>1</v>
      </c>
      <c r="K23" s="79">
        <v>0</v>
      </c>
      <c r="L23" s="79">
        <v>1</v>
      </c>
      <c r="M23" s="79">
        <v>1</v>
      </c>
      <c r="N23" s="79">
        <v>0</v>
      </c>
      <c r="O23" s="79">
        <v>0</v>
      </c>
      <c r="P23" s="102">
        <v>0</v>
      </c>
      <c r="Q23" s="80">
        <f>SUM(C23:P23)</f>
        <v>7</v>
      </c>
      <c r="R23" s="105">
        <f>Q23*100/COUNT(C23:P23)</f>
        <v>50</v>
      </c>
      <c r="S23" t="str">
        <f t="shared" si="0"/>
        <v>Tragédie!</v>
      </c>
    </row>
    <row r="24" spans="1:19" ht="15.75">
      <c r="A24" s="59" t="s">
        <v>47</v>
      </c>
      <c r="B24" s="60" t="s">
        <v>49</v>
      </c>
      <c r="C24" s="78">
        <f>SUM(C2:C21)</f>
        <v>16</v>
      </c>
      <c r="D24" s="78">
        <f t="shared" ref="D24:E24" si="1">SUM(D2:D21)</f>
        <v>13</v>
      </c>
      <c r="E24" s="78">
        <f t="shared" si="1"/>
        <v>16</v>
      </c>
      <c r="F24" s="78">
        <f t="shared" ref="F24:K24" si="2">SUM(F2:F23)</f>
        <v>16</v>
      </c>
      <c r="G24" s="78">
        <f t="shared" si="2"/>
        <v>15</v>
      </c>
      <c r="H24" s="78">
        <f t="shared" si="2"/>
        <v>17</v>
      </c>
      <c r="I24" s="78">
        <f t="shared" si="2"/>
        <v>15</v>
      </c>
      <c r="J24" s="78">
        <f t="shared" si="2"/>
        <v>16</v>
      </c>
      <c r="K24" s="78">
        <f t="shared" si="2"/>
        <v>13</v>
      </c>
      <c r="L24" s="78">
        <f>SUM(L2:L23)</f>
        <v>15</v>
      </c>
      <c r="M24" s="78">
        <f>SUM(M2:M23)</f>
        <v>18</v>
      </c>
      <c r="N24" s="78">
        <f>SUM(N2:N23)</f>
        <v>15</v>
      </c>
      <c r="O24" s="78">
        <f>SUM(O2:O23)</f>
        <v>14</v>
      </c>
      <c r="P24" s="78">
        <f t="shared" ref="P24" si="3">SUM(P2:P23)</f>
        <v>15</v>
      </c>
      <c r="Q24" s="43"/>
      <c r="R24" s="44"/>
    </row>
    <row r="25" spans="1:19" ht="16.5" thickBot="1">
      <c r="A25" s="52"/>
      <c r="B25" s="65" t="s">
        <v>50</v>
      </c>
      <c r="C25" s="66"/>
      <c r="D25" s="66"/>
      <c r="E25" s="66"/>
      <c r="F25" s="66"/>
      <c r="G25" s="66">
        <v>1</v>
      </c>
      <c r="H25" s="66"/>
      <c r="I25" s="66">
        <v>1</v>
      </c>
      <c r="J25" s="66"/>
      <c r="K25" s="66"/>
      <c r="L25" s="66">
        <v>4</v>
      </c>
      <c r="M25" s="66"/>
      <c r="N25" s="66"/>
      <c r="O25" s="66"/>
      <c r="P25" s="66"/>
      <c r="Q25" s="52"/>
      <c r="R25" s="53"/>
    </row>
    <row r="26" spans="1:19">
      <c r="G26" t="s">
        <v>55</v>
      </c>
      <c r="I26" t="s">
        <v>55</v>
      </c>
    </row>
  </sheetData>
  <conditionalFormatting sqref="R2:R23">
    <cfRule type="cellIs" dxfId="55" priority="1" operator="lessThan">
      <formula>60</formula>
    </cfRule>
    <cfRule type="cellIs" dxfId="54" priority="2" operator="between">
      <formula>60</formula>
      <formula>75</formula>
    </cfRule>
    <cfRule type="cellIs" dxfId="53" priority="3" operator="between">
      <formula>75</formula>
      <formula>90</formula>
    </cfRule>
    <cfRule type="cellIs" dxfId="52" priority="4" operator="greaterThan">
      <formula>90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T24"/>
  <sheetViews>
    <sheetView workbookViewId="0">
      <selection activeCell="S3" sqref="S3"/>
    </sheetView>
  </sheetViews>
  <sheetFormatPr defaultRowHeight="15"/>
  <cols>
    <col min="2" max="2" width="12.28515625" bestFit="1" customWidth="1"/>
    <col min="3" max="4" width="4.42578125" bestFit="1" customWidth="1"/>
    <col min="5" max="5" width="13.7109375" bestFit="1" customWidth="1"/>
    <col min="6" max="6" width="4.42578125" bestFit="1" customWidth="1"/>
    <col min="7" max="11" width="5.5703125" bestFit="1" customWidth="1"/>
    <col min="12" max="12" width="12.7109375" bestFit="1" customWidth="1"/>
    <col min="13" max="15" width="5.5703125" bestFit="1" customWidth="1"/>
    <col min="16" max="16" width="13.42578125" bestFit="1" customWidth="1"/>
    <col min="17" max="17" width="6.140625" bestFit="1" customWidth="1"/>
    <col min="18" max="18" width="7.85546875" bestFit="1" customWidth="1"/>
    <col min="19" max="19" width="5" bestFit="1" customWidth="1"/>
    <col min="20" max="20" width="10.85546875" bestFit="1" customWidth="1"/>
  </cols>
  <sheetData>
    <row r="1" spans="1:20" ht="16.5" thickBot="1">
      <c r="A1" s="70"/>
      <c r="B1" s="70"/>
      <c r="C1" s="35" t="s">
        <v>140</v>
      </c>
      <c r="D1" s="35" t="s">
        <v>141</v>
      </c>
      <c r="E1" s="35" t="s">
        <v>142</v>
      </c>
      <c r="F1" s="35" t="s">
        <v>143</v>
      </c>
      <c r="G1" s="35" t="s">
        <v>144</v>
      </c>
      <c r="H1" s="35" t="s">
        <v>145</v>
      </c>
      <c r="I1" s="35" t="s">
        <v>146</v>
      </c>
      <c r="J1" s="35" t="s">
        <v>147</v>
      </c>
      <c r="K1" s="35" t="s">
        <v>148</v>
      </c>
      <c r="L1" s="35" t="s">
        <v>149</v>
      </c>
      <c r="M1" s="35" t="s">
        <v>150</v>
      </c>
      <c r="N1" s="35" t="s">
        <v>151</v>
      </c>
      <c r="O1" s="35" t="s">
        <v>152</v>
      </c>
      <c r="P1" s="35" t="s">
        <v>153</v>
      </c>
      <c r="Q1" s="35" t="s">
        <v>154</v>
      </c>
      <c r="R1" s="35" t="s">
        <v>47</v>
      </c>
      <c r="S1" s="35" t="s">
        <v>48</v>
      </c>
      <c r="T1" s="35" t="s">
        <v>227</v>
      </c>
    </row>
    <row r="2" spans="1:20" ht="15.75">
      <c r="A2" s="36" t="s">
        <v>0</v>
      </c>
      <c r="B2" s="61" t="s">
        <v>1</v>
      </c>
      <c r="C2" s="93">
        <v>1</v>
      </c>
      <c r="D2" s="73">
        <v>0</v>
      </c>
      <c r="E2" s="73">
        <v>1</v>
      </c>
      <c r="F2" s="73">
        <v>1</v>
      </c>
      <c r="G2" s="73">
        <v>0</v>
      </c>
      <c r="H2" s="73">
        <v>0</v>
      </c>
      <c r="I2" s="73">
        <v>0</v>
      </c>
      <c r="J2" s="73">
        <v>0</v>
      </c>
      <c r="K2" s="73">
        <v>0</v>
      </c>
      <c r="L2" s="73">
        <v>0</v>
      </c>
      <c r="M2" s="73">
        <v>1</v>
      </c>
      <c r="N2" s="73">
        <v>0</v>
      </c>
      <c r="O2" s="73">
        <v>0</v>
      </c>
      <c r="P2" s="73">
        <v>1</v>
      </c>
      <c r="Q2" s="100">
        <v>1</v>
      </c>
      <c r="R2" s="74">
        <f>SUM(C2:Q2)</f>
        <v>6</v>
      </c>
      <c r="S2" s="103">
        <f>R2*100/COUNT(C2:Q2)</f>
        <v>40</v>
      </c>
      <c r="T2" t="str">
        <f>IF(S2&gt;90,"Super",IF(S2&gt;75,"Dobré",IF(S2&gt;60,"Bída","Tragédie!")))</f>
        <v>Tragédie!</v>
      </c>
    </row>
    <row r="3" spans="1:20" ht="15.75">
      <c r="A3" s="43" t="s">
        <v>2</v>
      </c>
      <c r="B3" s="70" t="s">
        <v>3</v>
      </c>
      <c r="C3" s="94">
        <v>0</v>
      </c>
      <c r="D3" s="76">
        <v>1</v>
      </c>
      <c r="E3" s="76">
        <v>1</v>
      </c>
      <c r="F3" s="76">
        <v>1</v>
      </c>
      <c r="G3" s="76">
        <v>0</v>
      </c>
      <c r="H3" s="76">
        <v>0</v>
      </c>
      <c r="I3" s="76">
        <v>0</v>
      </c>
      <c r="J3" s="76">
        <v>0</v>
      </c>
      <c r="K3" s="76">
        <v>1</v>
      </c>
      <c r="L3" s="76">
        <v>1</v>
      </c>
      <c r="M3" s="76">
        <v>1</v>
      </c>
      <c r="N3" s="76">
        <v>1</v>
      </c>
      <c r="O3" s="76">
        <v>1</v>
      </c>
      <c r="P3" s="76">
        <v>1</v>
      </c>
      <c r="Q3" s="101">
        <v>1</v>
      </c>
      <c r="R3" s="77">
        <f t="shared" ref="R3:R22" si="0">SUM(C3:Q3)</f>
        <v>10</v>
      </c>
      <c r="S3" s="104">
        <f>R3*100/COUNT(C3:Q3)</f>
        <v>66.666666666666671</v>
      </c>
      <c r="T3" t="str">
        <f t="shared" ref="T3:T22" si="1">IF(S3&gt;90,"Super",IF(S3&gt;75,"Dobré",IF(S3&gt;60,"Bída","Tragédie!")))</f>
        <v>Bída</v>
      </c>
    </row>
    <row r="4" spans="1:20" ht="15.75">
      <c r="A4" s="43" t="s">
        <v>112</v>
      </c>
      <c r="B4" s="70" t="s">
        <v>136</v>
      </c>
      <c r="C4" s="94">
        <v>0</v>
      </c>
      <c r="D4" s="76">
        <v>0</v>
      </c>
      <c r="E4" s="76">
        <v>0</v>
      </c>
      <c r="F4" s="76">
        <v>0</v>
      </c>
      <c r="G4" s="76">
        <v>1</v>
      </c>
      <c r="H4" s="76">
        <v>0</v>
      </c>
      <c r="I4" s="76">
        <v>0</v>
      </c>
      <c r="J4" s="76">
        <v>1</v>
      </c>
      <c r="K4" s="76">
        <v>0</v>
      </c>
      <c r="L4" s="76">
        <v>1</v>
      </c>
      <c r="M4" s="76">
        <v>0</v>
      </c>
      <c r="N4" s="76">
        <v>1</v>
      </c>
      <c r="O4" s="76">
        <v>0</v>
      </c>
      <c r="P4" s="76">
        <v>0</v>
      </c>
      <c r="Q4" s="101">
        <v>0</v>
      </c>
      <c r="R4" s="77">
        <f t="shared" si="0"/>
        <v>4</v>
      </c>
      <c r="S4" s="104">
        <f>R4*100/COUNT(C4:Q4)</f>
        <v>26.666666666666668</v>
      </c>
      <c r="T4" t="str">
        <f t="shared" si="1"/>
        <v>Tragédie!</v>
      </c>
    </row>
    <row r="5" spans="1:20" ht="15.75">
      <c r="A5" s="43" t="s">
        <v>4</v>
      </c>
      <c r="B5" s="70" t="s">
        <v>5</v>
      </c>
      <c r="C5" s="94">
        <v>1</v>
      </c>
      <c r="D5" s="76">
        <v>1</v>
      </c>
      <c r="E5" s="76">
        <v>1</v>
      </c>
      <c r="F5" s="76">
        <v>1</v>
      </c>
      <c r="G5" s="76">
        <v>1</v>
      </c>
      <c r="H5" s="76">
        <v>1</v>
      </c>
      <c r="I5" s="76">
        <v>1</v>
      </c>
      <c r="J5" s="76">
        <v>1</v>
      </c>
      <c r="K5" s="76">
        <v>1</v>
      </c>
      <c r="L5" s="76">
        <v>0</v>
      </c>
      <c r="M5" s="76">
        <v>0</v>
      </c>
      <c r="N5" s="76">
        <v>0</v>
      </c>
      <c r="O5" s="76">
        <v>0</v>
      </c>
      <c r="P5" s="76">
        <v>1</v>
      </c>
      <c r="Q5" s="101">
        <v>1</v>
      </c>
      <c r="R5" s="77">
        <f t="shared" si="0"/>
        <v>11</v>
      </c>
      <c r="S5" s="104">
        <f>R5*100/COUNT(C5:Q5)</f>
        <v>73.333333333333329</v>
      </c>
      <c r="T5" t="str">
        <f t="shared" si="1"/>
        <v>Bída</v>
      </c>
    </row>
    <row r="6" spans="1:20" ht="15.75">
      <c r="A6" s="43" t="s">
        <v>6</v>
      </c>
      <c r="B6" s="70" t="s">
        <v>7</v>
      </c>
      <c r="C6" s="94">
        <v>1</v>
      </c>
      <c r="D6" s="76">
        <v>1</v>
      </c>
      <c r="E6" s="76">
        <v>1</v>
      </c>
      <c r="F6" s="76">
        <v>1</v>
      </c>
      <c r="G6" s="76">
        <v>1</v>
      </c>
      <c r="H6" s="76">
        <v>1</v>
      </c>
      <c r="I6" s="76">
        <v>1</v>
      </c>
      <c r="J6" s="76">
        <v>1</v>
      </c>
      <c r="K6" s="76">
        <v>1</v>
      </c>
      <c r="L6" s="76">
        <v>1</v>
      </c>
      <c r="M6" s="76">
        <v>0</v>
      </c>
      <c r="N6" s="76">
        <v>1</v>
      </c>
      <c r="O6" s="76">
        <v>0</v>
      </c>
      <c r="P6" s="76">
        <v>1</v>
      </c>
      <c r="Q6" s="101">
        <v>1</v>
      </c>
      <c r="R6" s="77">
        <f t="shared" si="0"/>
        <v>13</v>
      </c>
      <c r="S6" s="104">
        <f>R6*100/COUNT(C6:Q6)</f>
        <v>86.666666666666671</v>
      </c>
      <c r="T6" t="str">
        <f t="shared" si="1"/>
        <v>Dobré</v>
      </c>
    </row>
    <row r="7" spans="1:20" ht="15.75">
      <c r="A7" s="43" t="s">
        <v>8</v>
      </c>
      <c r="B7" s="70" t="s">
        <v>9</v>
      </c>
      <c r="C7" s="94">
        <v>0</v>
      </c>
      <c r="D7" s="76">
        <v>0</v>
      </c>
      <c r="E7" s="76">
        <v>1</v>
      </c>
      <c r="F7" s="76">
        <v>1</v>
      </c>
      <c r="G7" s="76">
        <v>0</v>
      </c>
      <c r="H7" s="76">
        <v>0</v>
      </c>
      <c r="I7" s="76">
        <v>0</v>
      </c>
      <c r="J7" s="76">
        <v>1</v>
      </c>
      <c r="K7" s="76">
        <v>1</v>
      </c>
      <c r="L7" s="76">
        <v>1</v>
      </c>
      <c r="M7" s="76">
        <v>0</v>
      </c>
      <c r="N7" s="76">
        <v>1</v>
      </c>
      <c r="O7" s="76">
        <v>1</v>
      </c>
      <c r="P7" s="76">
        <v>0</v>
      </c>
      <c r="Q7" s="101">
        <v>0</v>
      </c>
      <c r="R7" s="77">
        <f t="shared" si="0"/>
        <v>7</v>
      </c>
      <c r="S7" s="104">
        <f>R7*100/COUNT(C7:Q7)</f>
        <v>46.666666666666664</v>
      </c>
      <c r="T7" t="str">
        <f t="shared" si="1"/>
        <v>Tragédie!</v>
      </c>
    </row>
    <row r="8" spans="1:20" ht="15.75">
      <c r="A8" s="43" t="s">
        <v>10</v>
      </c>
      <c r="B8" s="70" t="s">
        <v>11</v>
      </c>
      <c r="C8" s="94">
        <v>1</v>
      </c>
      <c r="D8" s="76">
        <v>1</v>
      </c>
      <c r="E8" s="76">
        <v>1</v>
      </c>
      <c r="F8" s="76">
        <v>1</v>
      </c>
      <c r="G8" s="76">
        <v>1</v>
      </c>
      <c r="H8" s="76">
        <v>1</v>
      </c>
      <c r="I8" s="76">
        <v>1</v>
      </c>
      <c r="J8" s="76">
        <v>1</v>
      </c>
      <c r="K8" s="76">
        <v>1</v>
      </c>
      <c r="L8" s="76">
        <v>0</v>
      </c>
      <c r="M8" s="76">
        <v>0</v>
      </c>
      <c r="N8" s="76">
        <v>0</v>
      </c>
      <c r="O8" s="76">
        <v>0</v>
      </c>
      <c r="P8" s="76">
        <v>1</v>
      </c>
      <c r="Q8" s="101">
        <v>1</v>
      </c>
      <c r="R8" s="77">
        <f t="shared" si="0"/>
        <v>11</v>
      </c>
      <c r="S8" s="104">
        <f>R8*100/COUNT(C8:Q8)</f>
        <v>73.333333333333329</v>
      </c>
      <c r="T8" t="str">
        <f t="shared" si="1"/>
        <v>Bída</v>
      </c>
    </row>
    <row r="9" spans="1:20" ht="15.75">
      <c r="A9" s="43" t="s">
        <v>0</v>
      </c>
      <c r="B9" s="70" t="s">
        <v>12</v>
      </c>
      <c r="C9" s="94">
        <v>1</v>
      </c>
      <c r="D9" s="76">
        <v>1</v>
      </c>
      <c r="E9" s="76">
        <v>1</v>
      </c>
      <c r="F9" s="76">
        <v>1</v>
      </c>
      <c r="G9" s="76">
        <v>1</v>
      </c>
      <c r="H9" s="76">
        <v>1</v>
      </c>
      <c r="I9" s="76">
        <v>1</v>
      </c>
      <c r="J9" s="76">
        <v>1</v>
      </c>
      <c r="K9" s="76">
        <v>0</v>
      </c>
      <c r="L9" s="76">
        <v>0</v>
      </c>
      <c r="M9" s="76">
        <v>1</v>
      </c>
      <c r="N9" s="76">
        <v>1</v>
      </c>
      <c r="O9" s="76">
        <v>1</v>
      </c>
      <c r="P9" s="76">
        <v>0</v>
      </c>
      <c r="Q9" s="101">
        <v>0</v>
      </c>
      <c r="R9" s="77">
        <f t="shared" si="0"/>
        <v>11</v>
      </c>
      <c r="S9" s="104">
        <f>R9*100/COUNT(C9:Q9)</f>
        <v>73.333333333333329</v>
      </c>
      <c r="T9" t="str">
        <f t="shared" si="1"/>
        <v>Bída</v>
      </c>
    </row>
    <row r="10" spans="1:20" ht="15.75">
      <c r="A10" s="43" t="s">
        <v>6</v>
      </c>
      <c r="B10" s="70" t="s">
        <v>15</v>
      </c>
      <c r="C10" s="94">
        <v>1</v>
      </c>
      <c r="D10" s="76">
        <v>1</v>
      </c>
      <c r="E10" s="76">
        <v>1</v>
      </c>
      <c r="F10" s="76">
        <v>1</v>
      </c>
      <c r="G10" s="76">
        <v>1</v>
      </c>
      <c r="H10" s="76">
        <v>1</v>
      </c>
      <c r="I10" s="76">
        <v>1</v>
      </c>
      <c r="J10" s="76">
        <v>0</v>
      </c>
      <c r="K10" s="76">
        <v>0</v>
      </c>
      <c r="L10" s="76">
        <v>0</v>
      </c>
      <c r="M10" s="76">
        <v>1</v>
      </c>
      <c r="N10" s="76">
        <v>1</v>
      </c>
      <c r="O10" s="76">
        <v>1</v>
      </c>
      <c r="P10" s="76">
        <v>1</v>
      </c>
      <c r="Q10" s="101">
        <v>1</v>
      </c>
      <c r="R10" s="77">
        <f t="shared" si="0"/>
        <v>12</v>
      </c>
      <c r="S10" s="104">
        <f>R10*100/COUNT(C10:Q10)</f>
        <v>80</v>
      </c>
      <c r="T10" t="str">
        <f t="shared" si="1"/>
        <v>Dobré</v>
      </c>
    </row>
    <row r="11" spans="1:20" ht="15.75">
      <c r="A11" s="43" t="s">
        <v>16</v>
      </c>
      <c r="B11" s="70" t="s">
        <v>17</v>
      </c>
      <c r="C11" s="94">
        <v>0</v>
      </c>
      <c r="D11" s="76">
        <v>0</v>
      </c>
      <c r="E11" s="76">
        <v>1</v>
      </c>
      <c r="F11" s="76">
        <v>1</v>
      </c>
      <c r="G11" s="76">
        <v>1</v>
      </c>
      <c r="H11" s="76">
        <v>1</v>
      </c>
      <c r="I11" s="76">
        <v>1</v>
      </c>
      <c r="J11" s="76">
        <v>1</v>
      </c>
      <c r="K11" s="76">
        <v>1</v>
      </c>
      <c r="L11" s="76">
        <v>1</v>
      </c>
      <c r="M11" s="76">
        <v>1</v>
      </c>
      <c r="N11" s="76">
        <v>1</v>
      </c>
      <c r="O11" s="76">
        <v>1</v>
      </c>
      <c r="P11" s="76">
        <v>1</v>
      </c>
      <c r="Q11" s="101">
        <v>1</v>
      </c>
      <c r="R11" s="77">
        <f t="shared" si="0"/>
        <v>13</v>
      </c>
      <c r="S11" s="104">
        <f>R11*100/COUNT(C11:Q11)</f>
        <v>86.666666666666671</v>
      </c>
      <c r="T11" t="str">
        <f t="shared" si="1"/>
        <v>Dobré</v>
      </c>
    </row>
    <row r="12" spans="1:20" ht="15.75">
      <c r="A12" s="43" t="s">
        <v>18</v>
      </c>
      <c r="B12" s="70" t="s">
        <v>19</v>
      </c>
      <c r="C12" s="94">
        <v>0</v>
      </c>
      <c r="D12" s="76">
        <v>0</v>
      </c>
      <c r="E12" s="76">
        <v>1</v>
      </c>
      <c r="F12" s="76">
        <v>1</v>
      </c>
      <c r="G12" s="76">
        <v>1</v>
      </c>
      <c r="H12" s="76">
        <v>1</v>
      </c>
      <c r="I12" s="76">
        <v>0</v>
      </c>
      <c r="J12" s="76">
        <v>0</v>
      </c>
      <c r="K12" s="76">
        <v>1</v>
      </c>
      <c r="L12" s="76">
        <v>1</v>
      </c>
      <c r="M12" s="76">
        <v>0</v>
      </c>
      <c r="N12" s="76">
        <v>1</v>
      </c>
      <c r="O12" s="76">
        <v>1</v>
      </c>
      <c r="P12" s="76">
        <v>1</v>
      </c>
      <c r="Q12" s="101">
        <v>1</v>
      </c>
      <c r="R12" s="77">
        <f t="shared" si="0"/>
        <v>10</v>
      </c>
      <c r="S12" s="104">
        <f>R12*100/COUNT(C12:Q12)</f>
        <v>66.666666666666671</v>
      </c>
      <c r="T12" t="str">
        <f t="shared" si="1"/>
        <v>Bída</v>
      </c>
    </row>
    <row r="13" spans="1:20" ht="15.75">
      <c r="A13" s="43" t="s">
        <v>20</v>
      </c>
      <c r="B13" s="70" t="s">
        <v>21</v>
      </c>
      <c r="C13" s="94">
        <v>0</v>
      </c>
      <c r="D13" s="76">
        <v>0</v>
      </c>
      <c r="E13" s="76">
        <v>1</v>
      </c>
      <c r="F13" s="76">
        <v>1</v>
      </c>
      <c r="G13" s="76">
        <v>1</v>
      </c>
      <c r="H13" s="76">
        <v>1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101">
        <v>0</v>
      </c>
      <c r="R13" s="77">
        <f t="shared" si="0"/>
        <v>4</v>
      </c>
      <c r="S13" s="104">
        <f>R13*100/COUNT(C13:Q13)</f>
        <v>26.666666666666668</v>
      </c>
      <c r="T13" t="str">
        <f t="shared" si="1"/>
        <v>Tragédie!</v>
      </c>
    </row>
    <row r="14" spans="1:20" ht="15.75">
      <c r="A14" s="43" t="s">
        <v>21</v>
      </c>
      <c r="B14" s="70" t="s">
        <v>22</v>
      </c>
      <c r="C14" s="94">
        <v>0</v>
      </c>
      <c r="D14" s="76">
        <v>0</v>
      </c>
      <c r="E14" s="76">
        <v>0</v>
      </c>
      <c r="F14" s="76">
        <v>1</v>
      </c>
      <c r="G14" s="76">
        <v>1</v>
      </c>
      <c r="H14" s="76">
        <v>1</v>
      </c>
      <c r="I14" s="76">
        <v>1</v>
      </c>
      <c r="J14" s="76">
        <v>1</v>
      </c>
      <c r="K14" s="76">
        <v>1</v>
      </c>
      <c r="L14" s="76">
        <v>1</v>
      </c>
      <c r="M14" s="76">
        <v>1</v>
      </c>
      <c r="N14" s="76">
        <v>1</v>
      </c>
      <c r="O14" s="76">
        <v>1</v>
      </c>
      <c r="P14" s="76">
        <v>1</v>
      </c>
      <c r="Q14" s="101">
        <v>1</v>
      </c>
      <c r="R14" s="77">
        <f t="shared" si="0"/>
        <v>12</v>
      </c>
      <c r="S14" s="104">
        <f>R14*100/COUNT(C14:Q14)</f>
        <v>80</v>
      </c>
      <c r="T14" t="str">
        <f t="shared" si="1"/>
        <v>Dobré</v>
      </c>
    </row>
    <row r="15" spans="1:20" ht="15.75">
      <c r="A15" s="43" t="s">
        <v>23</v>
      </c>
      <c r="B15" s="70" t="s">
        <v>24</v>
      </c>
      <c r="C15" s="94">
        <v>0</v>
      </c>
      <c r="D15" s="76">
        <v>0</v>
      </c>
      <c r="E15" s="76">
        <v>0</v>
      </c>
      <c r="F15" s="76">
        <v>1</v>
      </c>
      <c r="G15" s="76">
        <v>1</v>
      </c>
      <c r="H15" s="76">
        <v>1</v>
      </c>
      <c r="I15" s="76">
        <v>1</v>
      </c>
      <c r="J15" s="76">
        <v>0</v>
      </c>
      <c r="K15" s="76">
        <v>1</v>
      </c>
      <c r="L15" s="76">
        <v>1</v>
      </c>
      <c r="M15" s="76">
        <v>1</v>
      </c>
      <c r="N15" s="76">
        <v>1</v>
      </c>
      <c r="O15" s="76">
        <v>1</v>
      </c>
      <c r="P15" s="76">
        <v>1</v>
      </c>
      <c r="Q15" s="101">
        <v>1</v>
      </c>
      <c r="R15" s="77">
        <f t="shared" si="0"/>
        <v>11</v>
      </c>
      <c r="S15" s="104">
        <f>R15*100/COUNT(C15:Q15)</f>
        <v>73.333333333333329</v>
      </c>
      <c r="T15" t="str">
        <f t="shared" si="1"/>
        <v>Bída</v>
      </c>
    </row>
    <row r="16" spans="1:20" ht="15.75">
      <c r="A16" s="43" t="s">
        <v>27</v>
      </c>
      <c r="B16" s="70" t="s">
        <v>28</v>
      </c>
      <c r="C16" s="94">
        <v>1</v>
      </c>
      <c r="D16" s="76">
        <v>0</v>
      </c>
      <c r="E16" s="76">
        <v>1</v>
      </c>
      <c r="F16" s="76">
        <v>1</v>
      </c>
      <c r="G16" s="76">
        <v>1</v>
      </c>
      <c r="H16" s="76">
        <v>1</v>
      </c>
      <c r="I16" s="76">
        <v>1</v>
      </c>
      <c r="J16" s="76">
        <v>1</v>
      </c>
      <c r="K16" s="76">
        <v>1</v>
      </c>
      <c r="L16" s="76">
        <v>1</v>
      </c>
      <c r="M16" s="76">
        <v>1</v>
      </c>
      <c r="N16" s="76">
        <v>1</v>
      </c>
      <c r="O16" s="76">
        <v>1</v>
      </c>
      <c r="P16" s="76">
        <v>1</v>
      </c>
      <c r="Q16" s="101">
        <v>0</v>
      </c>
      <c r="R16" s="77">
        <f t="shared" si="0"/>
        <v>13</v>
      </c>
      <c r="S16" s="104">
        <f>R16*100/COUNT(C16:Q16)</f>
        <v>86.666666666666671</v>
      </c>
      <c r="T16" t="str">
        <f t="shared" si="1"/>
        <v>Dobré</v>
      </c>
    </row>
    <row r="17" spans="1:20" ht="15.75">
      <c r="A17" s="43" t="s">
        <v>29</v>
      </c>
      <c r="B17" s="70" t="s">
        <v>30</v>
      </c>
      <c r="C17" s="94">
        <v>0</v>
      </c>
      <c r="D17" s="76">
        <v>1</v>
      </c>
      <c r="E17" s="76">
        <v>1</v>
      </c>
      <c r="F17" s="76">
        <v>1</v>
      </c>
      <c r="G17" s="76">
        <v>1</v>
      </c>
      <c r="H17" s="76">
        <v>0</v>
      </c>
      <c r="I17" s="76">
        <v>1</v>
      </c>
      <c r="J17" s="76">
        <v>1</v>
      </c>
      <c r="K17" s="76">
        <v>0</v>
      </c>
      <c r="L17" s="76">
        <v>1</v>
      </c>
      <c r="M17" s="76">
        <v>1</v>
      </c>
      <c r="N17" s="76">
        <v>1</v>
      </c>
      <c r="O17" s="76">
        <v>1</v>
      </c>
      <c r="P17" s="76">
        <v>1</v>
      </c>
      <c r="Q17" s="101">
        <v>1</v>
      </c>
      <c r="R17" s="77">
        <f t="shared" si="0"/>
        <v>12</v>
      </c>
      <c r="S17" s="104">
        <f>R17*100/COUNT(C17:Q17)</f>
        <v>80</v>
      </c>
      <c r="T17" t="str">
        <f t="shared" si="1"/>
        <v>Dobré</v>
      </c>
    </row>
    <row r="18" spans="1:20" ht="15.75">
      <c r="A18" s="43" t="s">
        <v>31</v>
      </c>
      <c r="B18" s="70" t="s">
        <v>32</v>
      </c>
      <c r="C18" s="94">
        <v>0</v>
      </c>
      <c r="D18" s="76">
        <v>1</v>
      </c>
      <c r="E18" s="76">
        <v>1</v>
      </c>
      <c r="F18" s="76">
        <v>1</v>
      </c>
      <c r="G18" s="76">
        <v>1</v>
      </c>
      <c r="H18" s="76">
        <v>0</v>
      </c>
      <c r="I18" s="76">
        <v>1</v>
      </c>
      <c r="J18" s="76">
        <v>1</v>
      </c>
      <c r="K18" s="76">
        <v>1</v>
      </c>
      <c r="L18" s="76">
        <v>1</v>
      </c>
      <c r="M18" s="76">
        <v>1</v>
      </c>
      <c r="N18" s="76">
        <v>0</v>
      </c>
      <c r="O18" s="76">
        <v>0</v>
      </c>
      <c r="P18" s="76">
        <v>1</v>
      </c>
      <c r="Q18" s="101">
        <v>1</v>
      </c>
      <c r="R18" s="77">
        <f t="shared" si="0"/>
        <v>11</v>
      </c>
      <c r="S18" s="104">
        <f>R18*100/COUNT(C18:Q18)</f>
        <v>73.333333333333329</v>
      </c>
      <c r="T18" t="str">
        <f t="shared" si="1"/>
        <v>Bída</v>
      </c>
    </row>
    <row r="19" spans="1:20" ht="15.75">
      <c r="A19" s="43" t="s">
        <v>2</v>
      </c>
      <c r="B19" s="70" t="s">
        <v>33</v>
      </c>
      <c r="C19" s="94">
        <v>0</v>
      </c>
      <c r="D19" s="76">
        <v>0</v>
      </c>
      <c r="E19" s="76">
        <v>1</v>
      </c>
      <c r="F19" s="76">
        <v>1</v>
      </c>
      <c r="G19" s="76">
        <v>1</v>
      </c>
      <c r="H19" s="76">
        <v>0</v>
      </c>
      <c r="I19" s="76">
        <v>1</v>
      </c>
      <c r="J19" s="76">
        <v>1</v>
      </c>
      <c r="K19" s="76">
        <v>1</v>
      </c>
      <c r="L19" s="76">
        <v>1</v>
      </c>
      <c r="M19" s="76">
        <v>1</v>
      </c>
      <c r="N19" s="76">
        <v>0</v>
      </c>
      <c r="O19" s="76">
        <v>0</v>
      </c>
      <c r="P19" s="76">
        <v>1</v>
      </c>
      <c r="Q19" s="101">
        <v>1</v>
      </c>
      <c r="R19" s="77">
        <f t="shared" si="0"/>
        <v>10</v>
      </c>
      <c r="S19" s="104">
        <f>R19*100/COUNT(C19:Q19)</f>
        <v>66.666666666666671</v>
      </c>
      <c r="T19" t="str">
        <f t="shared" si="1"/>
        <v>Bída</v>
      </c>
    </row>
    <row r="20" spans="1:20" ht="15.75">
      <c r="A20" s="43" t="s">
        <v>77</v>
      </c>
      <c r="B20" s="78" t="s">
        <v>78</v>
      </c>
      <c r="C20" s="94">
        <v>0</v>
      </c>
      <c r="D20" s="76">
        <v>1</v>
      </c>
      <c r="E20" s="76">
        <v>1</v>
      </c>
      <c r="F20" s="76">
        <v>1</v>
      </c>
      <c r="G20" s="76">
        <v>1</v>
      </c>
      <c r="H20" s="76">
        <v>1</v>
      </c>
      <c r="I20" s="76">
        <v>1</v>
      </c>
      <c r="J20" s="76">
        <v>0</v>
      </c>
      <c r="K20" s="76">
        <v>1</v>
      </c>
      <c r="L20" s="76">
        <v>1</v>
      </c>
      <c r="M20" s="76">
        <v>1</v>
      </c>
      <c r="N20" s="76">
        <v>1</v>
      </c>
      <c r="O20" s="76">
        <v>1</v>
      </c>
      <c r="P20" s="76">
        <v>1</v>
      </c>
      <c r="Q20" s="101">
        <v>1</v>
      </c>
      <c r="R20" s="77">
        <f t="shared" si="0"/>
        <v>13</v>
      </c>
      <c r="S20" s="104">
        <f>R20*100/COUNT(C20:Q20)</f>
        <v>86.666666666666671</v>
      </c>
      <c r="T20" t="str">
        <f t="shared" si="1"/>
        <v>Dobré</v>
      </c>
    </row>
    <row r="21" spans="1:20" ht="15.75">
      <c r="A21" s="43" t="s">
        <v>13</v>
      </c>
      <c r="B21" s="78" t="s">
        <v>137</v>
      </c>
      <c r="C21" s="94">
        <v>0</v>
      </c>
      <c r="D21" s="76">
        <v>1</v>
      </c>
      <c r="E21" s="76">
        <v>1</v>
      </c>
      <c r="F21" s="76">
        <v>1</v>
      </c>
      <c r="G21" s="76">
        <v>1</v>
      </c>
      <c r="H21" s="76">
        <v>1</v>
      </c>
      <c r="I21" s="76">
        <v>1</v>
      </c>
      <c r="J21" s="76">
        <v>1</v>
      </c>
      <c r="K21" s="76">
        <v>0</v>
      </c>
      <c r="L21" s="76">
        <v>0</v>
      </c>
      <c r="M21" s="76">
        <v>1</v>
      </c>
      <c r="N21" s="76">
        <v>1</v>
      </c>
      <c r="O21" s="76">
        <v>1</v>
      </c>
      <c r="P21" s="76">
        <v>1</v>
      </c>
      <c r="Q21" s="101">
        <v>1</v>
      </c>
      <c r="R21" s="77">
        <f t="shared" si="0"/>
        <v>12</v>
      </c>
      <c r="S21" s="104">
        <f>R21*100/COUNT(C21:Q21)</f>
        <v>80</v>
      </c>
      <c r="T21" t="str">
        <f t="shared" si="1"/>
        <v>Dobré</v>
      </c>
    </row>
    <row r="22" spans="1:20" ht="16.5" thickBot="1">
      <c r="A22" s="43" t="s">
        <v>6</v>
      </c>
      <c r="B22" s="78" t="s">
        <v>138</v>
      </c>
      <c r="C22" s="95">
        <v>0</v>
      </c>
      <c r="D22" s="79">
        <v>0</v>
      </c>
      <c r="E22" s="79">
        <v>0</v>
      </c>
      <c r="F22" s="79">
        <v>1</v>
      </c>
      <c r="G22" s="79">
        <v>0</v>
      </c>
      <c r="H22" s="79">
        <v>0</v>
      </c>
      <c r="I22" s="79">
        <v>1</v>
      </c>
      <c r="J22" s="79">
        <v>0</v>
      </c>
      <c r="K22" s="79">
        <v>0</v>
      </c>
      <c r="L22" s="79">
        <v>0</v>
      </c>
      <c r="M22" s="79">
        <v>1</v>
      </c>
      <c r="N22" s="79">
        <v>0</v>
      </c>
      <c r="O22" s="79">
        <v>0</v>
      </c>
      <c r="P22" s="79">
        <v>0</v>
      </c>
      <c r="Q22" s="102">
        <v>0</v>
      </c>
      <c r="R22" s="80">
        <f t="shared" si="0"/>
        <v>3</v>
      </c>
      <c r="S22" s="105">
        <f>R22*100/COUNT(C22:Q22)</f>
        <v>20</v>
      </c>
      <c r="T22" t="str">
        <f t="shared" si="1"/>
        <v>Tragédie!</v>
      </c>
    </row>
    <row r="23" spans="1:20" ht="15.75">
      <c r="A23" s="59" t="s">
        <v>47</v>
      </c>
      <c r="B23" s="60" t="s">
        <v>49</v>
      </c>
      <c r="C23" s="78">
        <f>SUM(C2:C22)</f>
        <v>7</v>
      </c>
      <c r="D23" s="78">
        <f t="shared" ref="D23:Q23" si="2">SUM(D2:D22)</f>
        <v>10</v>
      </c>
      <c r="E23" s="78">
        <f t="shared" si="2"/>
        <v>17</v>
      </c>
      <c r="F23" s="78">
        <f t="shared" si="2"/>
        <v>20</v>
      </c>
      <c r="G23" s="78">
        <f t="shared" si="2"/>
        <v>17</v>
      </c>
      <c r="H23" s="78">
        <f t="shared" si="2"/>
        <v>13</v>
      </c>
      <c r="I23" s="78">
        <f t="shared" si="2"/>
        <v>15</v>
      </c>
      <c r="J23" s="78">
        <f t="shared" si="2"/>
        <v>13</v>
      </c>
      <c r="K23" s="78">
        <f t="shared" si="2"/>
        <v>13</v>
      </c>
      <c r="L23" s="78">
        <f t="shared" si="2"/>
        <v>13</v>
      </c>
      <c r="M23" s="78">
        <f t="shared" si="2"/>
        <v>14</v>
      </c>
      <c r="N23" s="78">
        <f t="shared" si="2"/>
        <v>14</v>
      </c>
      <c r="O23" s="78">
        <f t="shared" si="2"/>
        <v>12</v>
      </c>
      <c r="P23" s="78">
        <f t="shared" si="2"/>
        <v>16</v>
      </c>
      <c r="Q23" s="78">
        <f t="shared" si="2"/>
        <v>15</v>
      </c>
      <c r="R23" s="43"/>
      <c r="S23" s="44"/>
    </row>
    <row r="24" spans="1:20" ht="16.5" thickBot="1">
      <c r="A24" s="52"/>
      <c r="B24" s="65" t="s">
        <v>50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5"/>
      <c r="R24" s="52"/>
      <c r="S24" s="53"/>
    </row>
  </sheetData>
  <conditionalFormatting sqref="S2:S22">
    <cfRule type="cellIs" dxfId="39" priority="1" operator="lessThan">
      <formula>60</formula>
    </cfRule>
    <cfRule type="cellIs" dxfId="38" priority="2" operator="between">
      <formula>60</formula>
      <formula>75</formula>
    </cfRule>
    <cfRule type="cellIs" dxfId="37" priority="3" operator="between">
      <formula>75</formula>
      <formula>90</formula>
    </cfRule>
    <cfRule type="cellIs" dxfId="36" priority="4" operator="greaterThan">
      <formula>90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25"/>
  <sheetViews>
    <sheetView workbookViewId="0">
      <selection activeCell="T3" sqref="T3"/>
    </sheetView>
  </sheetViews>
  <sheetFormatPr defaultRowHeight="15"/>
  <cols>
    <col min="1" max="1" width="9.28515625" bestFit="1" customWidth="1"/>
    <col min="2" max="2" width="12.28515625" bestFit="1" customWidth="1"/>
    <col min="3" max="4" width="4.42578125" bestFit="1" customWidth="1"/>
    <col min="5" max="5" width="13.7109375" bestFit="1" customWidth="1"/>
    <col min="6" max="7" width="4.42578125" bestFit="1" customWidth="1"/>
    <col min="8" max="8" width="5.5703125" bestFit="1" customWidth="1"/>
    <col min="9" max="9" width="10.28515625" bestFit="1" customWidth="1"/>
    <col min="10" max="12" width="5.5703125" bestFit="1" customWidth="1"/>
    <col min="13" max="13" width="12.42578125" bestFit="1" customWidth="1"/>
    <col min="14" max="16" width="5.5703125" bestFit="1" customWidth="1"/>
    <col min="17" max="17" width="14.42578125" bestFit="1" customWidth="1"/>
    <col min="18" max="18" width="5.5703125" bestFit="1" customWidth="1"/>
    <col min="19" max="19" width="7.85546875" bestFit="1" customWidth="1"/>
    <col min="20" max="20" width="6.140625" bestFit="1" customWidth="1"/>
    <col min="21" max="21" width="10.85546875" bestFit="1" customWidth="1"/>
  </cols>
  <sheetData>
    <row r="1" spans="1:21" ht="16.5" thickBot="1">
      <c r="A1" s="70"/>
      <c r="B1" s="70"/>
      <c r="C1" s="35" t="s">
        <v>155</v>
      </c>
      <c r="D1" s="35" t="s">
        <v>156</v>
      </c>
      <c r="E1" s="35" t="s">
        <v>157</v>
      </c>
      <c r="F1" s="35" t="s">
        <v>158</v>
      </c>
      <c r="G1" s="35" t="s">
        <v>159</v>
      </c>
      <c r="H1" s="35" t="s">
        <v>160</v>
      </c>
      <c r="I1" s="35" t="s">
        <v>161</v>
      </c>
      <c r="J1" s="35" t="s">
        <v>162</v>
      </c>
      <c r="K1" s="35" t="s">
        <v>163</v>
      </c>
      <c r="L1" s="35" t="s">
        <v>164</v>
      </c>
      <c r="M1" s="35" t="s">
        <v>167</v>
      </c>
      <c r="N1" s="35" t="s">
        <v>168</v>
      </c>
      <c r="O1" s="35" t="s">
        <v>169</v>
      </c>
      <c r="P1" s="35" t="s">
        <v>170</v>
      </c>
      <c r="Q1" s="35" t="s">
        <v>171</v>
      </c>
      <c r="R1" s="35" t="s">
        <v>172</v>
      </c>
      <c r="S1" s="35" t="s">
        <v>47</v>
      </c>
      <c r="T1" s="35" t="s">
        <v>48</v>
      </c>
      <c r="U1" s="35" t="s">
        <v>227</v>
      </c>
    </row>
    <row r="2" spans="1:21" ht="15.75">
      <c r="A2" s="36" t="s">
        <v>0</v>
      </c>
      <c r="B2" s="61" t="s">
        <v>1</v>
      </c>
      <c r="C2" s="93">
        <v>0</v>
      </c>
      <c r="D2" s="73">
        <v>0</v>
      </c>
      <c r="E2" s="73">
        <v>0</v>
      </c>
      <c r="F2" s="73">
        <v>1</v>
      </c>
      <c r="G2" s="73">
        <v>0</v>
      </c>
      <c r="H2" s="73">
        <v>0</v>
      </c>
      <c r="I2" s="73">
        <v>1</v>
      </c>
      <c r="J2" s="73">
        <v>1</v>
      </c>
      <c r="K2" s="73">
        <v>0</v>
      </c>
      <c r="L2" s="73">
        <v>0</v>
      </c>
      <c r="M2" s="73">
        <v>1</v>
      </c>
      <c r="N2" s="73">
        <v>1</v>
      </c>
      <c r="O2" s="73">
        <v>0</v>
      </c>
      <c r="P2" s="73">
        <v>1</v>
      </c>
      <c r="Q2" s="73">
        <v>1</v>
      </c>
      <c r="R2" s="100">
        <v>0</v>
      </c>
      <c r="S2" s="74">
        <f>SUM(C2:R2)</f>
        <v>7</v>
      </c>
      <c r="T2" s="103">
        <f t="shared" ref="T2:T23" si="0">S2*100/COUNT(C2:R2)</f>
        <v>43.75</v>
      </c>
      <c r="U2" t="str">
        <f>IF(T2&gt;90,"Super",IF(T2&gt;75,"Dobré",IF(T2&gt;60,"Bída","Tragédie!")))</f>
        <v>Tragédie!</v>
      </c>
    </row>
    <row r="3" spans="1:21" ht="15.75">
      <c r="A3" s="43" t="s">
        <v>2</v>
      </c>
      <c r="B3" s="70" t="s">
        <v>3</v>
      </c>
      <c r="C3" s="94">
        <v>0</v>
      </c>
      <c r="D3" s="76">
        <v>1</v>
      </c>
      <c r="E3" s="76">
        <v>1</v>
      </c>
      <c r="F3" s="76">
        <v>1</v>
      </c>
      <c r="G3" s="76">
        <v>0</v>
      </c>
      <c r="H3" s="76">
        <v>0</v>
      </c>
      <c r="I3" s="76">
        <v>0</v>
      </c>
      <c r="J3" s="76">
        <v>0</v>
      </c>
      <c r="K3" s="76">
        <v>1</v>
      </c>
      <c r="L3" s="76">
        <v>1</v>
      </c>
      <c r="M3" s="76">
        <v>1</v>
      </c>
      <c r="N3" s="76">
        <v>0</v>
      </c>
      <c r="O3" s="76">
        <v>0</v>
      </c>
      <c r="P3" s="76">
        <v>0</v>
      </c>
      <c r="Q3" s="76">
        <v>0</v>
      </c>
      <c r="R3" s="101">
        <v>0</v>
      </c>
      <c r="S3" s="77">
        <f t="shared" ref="S3:S23" si="1">SUM(C3:R3)</f>
        <v>6</v>
      </c>
      <c r="T3" s="104">
        <f t="shared" si="0"/>
        <v>37.5</v>
      </c>
      <c r="U3" t="str">
        <f t="shared" ref="U3:U23" si="2">IF(T3&gt;90,"Super",IF(T3&gt;75,"Dobré",IF(T3&gt;60,"Bída","Tragédie!")))</f>
        <v>Tragédie!</v>
      </c>
    </row>
    <row r="4" spans="1:21" ht="15.75">
      <c r="A4" s="43" t="s">
        <v>112</v>
      </c>
      <c r="B4" s="70" t="s">
        <v>136</v>
      </c>
      <c r="C4" s="94">
        <v>1</v>
      </c>
      <c r="D4" s="76">
        <v>0</v>
      </c>
      <c r="E4" s="76">
        <v>1</v>
      </c>
      <c r="F4" s="76">
        <v>0</v>
      </c>
      <c r="G4" s="76">
        <v>1</v>
      </c>
      <c r="H4" s="76">
        <v>0</v>
      </c>
      <c r="I4" s="76">
        <v>1</v>
      </c>
      <c r="J4" s="76">
        <v>0</v>
      </c>
      <c r="K4" s="76">
        <v>0</v>
      </c>
      <c r="L4" s="76">
        <v>0</v>
      </c>
      <c r="M4" s="76">
        <v>1</v>
      </c>
      <c r="N4" s="76">
        <v>0</v>
      </c>
      <c r="O4" s="76">
        <v>1</v>
      </c>
      <c r="P4" s="76">
        <v>0</v>
      </c>
      <c r="Q4" s="76">
        <v>1</v>
      </c>
      <c r="R4" s="101">
        <v>1</v>
      </c>
      <c r="S4" s="77">
        <f t="shared" si="1"/>
        <v>8</v>
      </c>
      <c r="T4" s="104">
        <f t="shared" si="0"/>
        <v>50</v>
      </c>
      <c r="U4" t="str">
        <f t="shared" si="2"/>
        <v>Tragédie!</v>
      </c>
    </row>
    <row r="5" spans="1:21" ht="15.75">
      <c r="A5" s="43" t="s">
        <v>4</v>
      </c>
      <c r="B5" s="70" t="s">
        <v>5</v>
      </c>
      <c r="C5" s="94">
        <v>1</v>
      </c>
      <c r="D5" s="76">
        <v>1</v>
      </c>
      <c r="E5" s="76">
        <v>1</v>
      </c>
      <c r="F5" s="76">
        <v>1</v>
      </c>
      <c r="G5" s="76">
        <v>1</v>
      </c>
      <c r="H5" s="76">
        <v>1</v>
      </c>
      <c r="I5" s="76">
        <v>1</v>
      </c>
      <c r="J5" s="76">
        <v>1</v>
      </c>
      <c r="K5" s="76">
        <v>1</v>
      </c>
      <c r="L5" s="76">
        <v>1</v>
      </c>
      <c r="M5" s="76">
        <v>1</v>
      </c>
      <c r="N5" s="76">
        <v>1</v>
      </c>
      <c r="O5" s="76">
        <v>1</v>
      </c>
      <c r="P5" s="76">
        <v>1</v>
      </c>
      <c r="Q5" s="76">
        <v>1</v>
      </c>
      <c r="R5" s="101">
        <v>1</v>
      </c>
      <c r="S5" s="77">
        <f t="shared" si="1"/>
        <v>16</v>
      </c>
      <c r="T5" s="104">
        <f t="shared" si="0"/>
        <v>100</v>
      </c>
      <c r="U5" t="str">
        <f t="shared" si="2"/>
        <v>Super</v>
      </c>
    </row>
    <row r="6" spans="1:21" ht="15.75">
      <c r="A6" s="43" t="s">
        <v>6</v>
      </c>
      <c r="B6" s="70" t="s">
        <v>7</v>
      </c>
      <c r="C6" s="94">
        <v>1</v>
      </c>
      <c r="D6" s="76">
        <v>1</v>
      </c>
      <c r="E6" s="76">
        <v>1</v>
      </c>
      <c r="F6" s="76">
        <v>1</v>
      </c>
      <c r="G6" s="76">
        <v>1</v>
      </c>
      <c r="H6" s="76">
        <v>1</v>
      </c>
      <c r="I6" s="76">
        <v>1</v>
      </c>
      <c r="J6" s="76">
        <v>1</v>
      </c>
      <c r="K6" s="76">
        <v>0</v>
      </c>
      <c r="L6" s="76">
        <v>1</v>
      </c>
      <c r="M6" s="76">
        <v>1</v>
      </c>
      <c r="N6" s="76">
        <v>1</v>
      </c>
      <c r="O6" s="76">
        <v>1</v>
      </c>
      <c r="P6" s="76">
        <v>1</v>
      </c>
      <c r="Q6" s="76">
        <v>1</v>
      </c>
      <c r="R6" s="101">
        <v>1</v>
      </c>
      <c r="S6" s="77">
        <f t="shared" si="1"/>
        <v>15</v>
      </c>
      <c r="T6" s="104">
        <f t="shared" si="0"/>
        <v>93.75</v>
      </c>
      <c r="U6" t="str">
        <f t="shared" si="2"/>
        <v>Super</v>
      </c>
    </row>
    <row r="7" spans="1:21" ht="15.75">
      <c r="A7" s="43" t="s">
        <v>8</v>
      </c>
      <c r="B7" s="70" t="s">
        <v>9</v>
      </c>
      <c r="C7" s="94">
        <v>1</v>
      </c>
      <c r="D7" s="76">
        <v>0</v>
      </c>
      <c r="E7" s="76">
        <v>0</v>
      </c>
      <c r="F7" s="76">
        <v>0</v>
      </c>
      <c r="G7" s="76">
        <v>0</v>
      </c>
      <c r="H7" s="76">
        <v>0</v>
      </c>
      <c r="I7" s="76">
        <v>0</v>
      </c>
      <c r="J7" s="76">
        <v>1</v>
      </c>
      <c r="K7" s="76">
        <v>1</v>
      </c>
      <c r="L7" s="76">
        <v>1</v>
      </c>
      <c r="M7" s="76">
        <v>0</v>
      </c>
      <c r="N7" s="76">
        <v>1</v>
      </c>
      <c r="O7" s="76">
        <v>1</v>
      </c>
      <c r="P7" s="76">
        <v>1</v>
      </c>
      <c r="Q7" s="76">
        <v>1</v>
      </c>
      <c r="R7" s="101">
        <v>1</v>
      </c>
      <c r="S7" s="77">
        <f t="shared" si="1"/>
        <v>9</v>
      </c>
      <c r="T7" s="104">
        <f t="shared" si="0"/>
        <v>56.25</v>
      </c>
      <c r="U7" t="str">
        <f t="shared" si="2"/>
        <v>Tragédie!</v>
      </c>
    </row>
    <row r="8" spans="1:21" ht="15.75">
      <c r="A8" s="43" t="s">
        <v>10</v>
      </c>
      <c r="B8" s="70" t="s">
        <v>11</v>
      </c>
      <c r="C8" s="94">
        <v>1</v>
      </c>
      <c r="D8" s="76">
        <v>1</v>
      </c>
      <c r="E8" s="76">
        <v>1</v>
      </c>
      <c r="F8" s="76">
        <v>1</v>
      </c>
      <c r="G8" s="76">
        <v>1</v>
      </c>
      <c r="H8" s="76">
        <v>1</v>
      </c>
      <c r="I8" s="76">
        <v>1</v>
      </c>
      <c r="J8" s="76">
        <v>1</v>
      </c>
      <c r="K8" s="76">
        <v>1</v>
      </c>
      <c r="L8" s="76">
        <v>1</v>
      </c>
      <c r="M8" s="76">
        <v>1</v>
      </c>
      <c r="N8" s="76">
        <v>1</v>
      </c>
      <c r="O8" s="76">
        <v>1</v>
      </c>
      <c r="P8" s="76">
        <v>1</v>
      </c>
      <c r="Q8" s="76">
        <v>1</v>
      </c>
      <c r="R8" s="101">
        <v>0</v>
      </c>
      <c r="S8" s="77">
        <f t="shared" si="1"/>
        <v>15</v>
      </c>
      <c r="T8" s="104">
        <f t="shared" si="0"/>
        <v>93.75</v>
      </c>
      <c r="U8" t="str">
        <f t="shared" si="2"/>
        <v>Super</v>
      </c>
    </row>
    <row r="9" spans="1:21" ht="15.75">
      <c r="A9" s="43" t="s">
        <v>0</v>
      </c>
      <c r="B9" s="70" t="s">
        <v>12</v>
      </c>
      <c r="C9" s="94">
        <v>0</v>
      </c>
      <c r="D9" s="76">
        <v>1</v>
      </c>
      <c r="E9" s="76">
        <v>0</v>
      </c>
      <c r="F9" s="76">
        <v>0</v>
      </c>
      <c r="G9" s="76">
        <v>1</v>
      </c>
      <c r="H9" s="76">
        <v>1</v>
      </c>
      <c r="I9" s="76">
        <v>0</v>
      </c>
      <c r="J9" s="76">
        <v>1</v>
      </c>
      <c r="K9" s="76">
        <v>1</v>
      </c>
      <c r="L9" s="76">
        <v>1</v>
      </c>
      <c r="M9" s="76">
        <v>1</v>
      </c>
      <c r="N9" s="76">
        <v>1</v>
      </c>
      <c r="O9" s="76">
        <v>1</v>
      </c>
      <c r="P9" s="76">
        <v>1</v>
      </c>
      <c r="Q9" s="76">
        <v>1</v>
      </c>
      <c r="R9" s="101">
        <v>1</v>
      </c>
      <c r="S9" s="77">
        <f t="shared" si="1"/>
        <v>12</v>
      </c>
      <c r="T9" s="104">
        <f t="shared" si="0"/>
        <v>75</v>
      </c>
      <c r="U9" t="str">
        <f t="shared" si="2"/>
        <v>Bída</v>
      </c>
    </row>
    <row r="10" spans="1:21" ht="15.75">
      <c r="A10" s="43" t="s">
        <v>6</v>
      </c>
      <c r="B10" s="70" t="s">
        <v>15</v>
      </c>
      <c r="C10" s="94">
        <v>0</v>
      </c>
      <c r="D10" s="76">
        <v>1</v>
      </c>
      <c r="E10" s="76">
        <v>1</v>
      </c>
      <c r="F10" s="76">
        <v>1</v>
      </c>
      <c r="G10" s="76">
        <v>1</v>
      </c>
      <c r="H10" s="76">
        <v>1</v>
      </c>
      <c r="I10" s="76">
        <v>1</v>
      </c>
      <c r="J10" s="76">
        <v>1</v>
      </c>
      <c r="K10" s="76">
        <v>1</v>
      </c>
      <c r="L10" s="76">
        <v>1</v>
      </c>
      <c r="M10" s="76">
        <v>1</v>
      </c>
      <c r="N10" s="76">
        <v>0</v>
      </c>
      <c r="O10" s="76">
        <v>0</v>
      </c>
      <c r="P10" s="76">
        <v>1</v>
      </c>
      <c r="Q10" s="76">
        <v>1</v>
      </c>
      <c r="R10" s="101">
        <v>0</v>
      </c>
      <c r="S10" s="77">
        <f t="shared" si="1"/>
        <v>12</v>
      </c>
      <c r="T10" s="104">
        <f t="shared" si="0"/>
        <v>75</v>
      </c>
      <c r="U10" t="str">
        <f t="shared" si="2"/>
        <v>Bída</v>
      </c>
    </row>
    <row r="11" spans="1:21" ht="15.75">
      <c r="A11" s="43" t="s">
        <v>16</v>
      </c>
      <c r="B11" s="70" t="s">
        <v>17</v>
      </c>
      <c r="C11" s="94">
        <v>0</v>
      </c>
      <c r="D11" s="76">
        <v>1</v>
      </c>
      <c r="E11" s="76">
        <v>1</v>
      </c>
      <c r="F11" s="76">
        <v>1</v>
      </c>
      <c r="G11" s="76">
        <v>1</v>
      </c>
      <c r="H11" s="76">
        <v>1</v>
      </c>
      <c r="I11" s="76">
        <v>1</v>
      </c>
      <c r="J11" s="76">
        <v>1</v>
      </c>
      <c r="K11" s="76">
        <v>1</v>
      </c>
      <c r="L11" s="76">
        <v>1</v>
      </c>
      <c r="M11" s="76">
        <v>1</v>
      </c>
      <c r="N11" s="76">
        <v>1</v>
      </c>
      <c r="O11" s="76">
        <v>0</v>
      </c>
      <c r="P11" s="76">
        <v>0</v>
      </c>
      <c r="Q11" s="76">
        <v>1</v>
      </c>
      <c r="R11" s="101">
        <v>1</v>
      </c>
      <c r="S11" s="77">
        <f t="shared" si="1"/>
        <v>13</v>
      </c>
      <c r="T11" s="104">
        <f t="shared" si="0"/>
        <v>81.25</v>
      </c>
      <c r="U11" t="str">
        <f t="shared" si="2"/>
        <v>Dobré</v>
      </c>
    </row>
    <row r="12" spans="1:21" ht="15.75">
      <c r="A12" s="43" t="s">
        <v>18</v>
      </c>
      <c r="B12" s="70" t="s">
        <v>19</v>
      </c>
      <c r="C12" s="94">
        <v>1</v>
      </c>
      <c r="D12" s="76">
        <v>0</v>
      </c>
      <c r="E12" s="76">
        <v>1</v>
      </c>
      <c r="F12" s="76">
        <v>1</v>
      </c>
      <c r="G12" s="76">
        <v>1</v>
      </c>
      <c r="H12" s="76">
        <v>1</v>
      </c>
      <c r="I12" s="76">
        <v>1</v>
      </c>
      <c r="J12" s="76">
        <v>1</v>
      </c>
      <c r="K12" s="76">
        <v>1</v>
      </c>
      <c r="L12" s="76">
        <v>1</v>
      </c>
      <c r="M12" s="76">
        <v>1</v>
      </c>
      <c r="N12" s="76">
        <v>1</v>
      </c>
      <c r="O12" s="76">
        <v>1</v>
      </c>
      <c r="P12" s="76">
        <v>1</v>
      </c>
      <c r="Q12" s="76">
        <v>1</v>
      </c>
      <c r="R12" s="101">
        <v>1</v>
      </c>
      <c r="S12" s="77">
        <f t="shared" si="1"/>
        <v>15</v>
      </c>
      <c r="T12" s="104">
        <f t="shared" si="0"/>
        <v>93.75</v>
      </c>
      <c r="U12" t="str">
        <f t="shared" si="2"/>
        <v>Super</v>
      </c>
    </row>
    <row r="13" spans="1:21" ht="15.75">
      <c r="A13" s="43" t="s">
        <v>20</v>
      </c>
      <c r="B13" s="70" t="s">
        <v>21</v>
      </c>
      <c r="C13" s="94">
        <v>0</v>
      </c>
      <c r="D13" s="76">
        <v>0</v>
      </c>
      <c r="E13" s="76">
        <v>0</v>
      </c>
      <c r="F13" s="76">
        <v>0</v>
      </c>
      <c r="G13" s="76">
        <v>1</v>
      </c>
      <c r="H13" s="76">
        <v>1</v>
      </c>
      <c r="I13" s="76">
        <v>0</v>
      </c>
      <c r="J13" s="76">
        <v>1</v>
      </c>
      <c r="K13" s="76">
        <v>1</v>
      </c>
      <c r="L13" s="76">
        <v>1</v>
      </c>
      <c r="M13" s="76">
        <v>0</v>
      </c>
      <c r="N13" s="76">
        <v>1</v>
      </c>
      <c r="O13" s="76">
        <v>1</v>
      </c>
      <c r="P13" s="76">
        <v>1</v>
      </c>
      <c r="Q13" s="76">
        <v>1</v>
      </c>
      <c r="R13" s="101">
        <v>1</v>
      </c>
      <c r="S13" s="77">
        <f t="shared" si="1"/>
        <v>10</v>
      </c>
      <c r="T13" s="104">
        <f t="shared" si="0"/>
        <v>62.5</v>
      </c>
      <c r="U13" t="str">
        <f t="shared" si="2"/>
        <v>Bída</v>
      </c>
    </row>
    <row r="14" spans="1:21" ht="15.75">
      <c r="A14" s="43" t="s">
        <v>21</v>
      </c>
      <c r="B14" s="70" t="s">
        <v>22</v>
      </c>
      <c r="C14" s="94">
        <v>1</v>
      </c>
      <c r="D14" s="76">
        <v>1</v>
      </c>
      <c r="E14" s="76">
        <v>1</v>
      </c>
      <c r="F14" s="76">
        <v>1</v>
      </c>
      <c r="G14" s="76">
        <v>1</v>
      </c>
      <c r="H14" s="76">
        <v>1</v>
      </c>
      <c r="I14" s="76">
        <v>1</v>
      </c>
      <c r="J14" s="76">
        <v>1</v>
      </c>
      <c r="K14" s="76">
        <v>1</v>
      </c>
      <c r="L14" s="76">
        <v>1</v>
      </c>
      <c r="M14" s="76">
        <v>1</v>
      </c>
      <c r="N14" s="76">
        <v>1</v>
      </c>
      <c r="O14" s="76">
        <v>0</v>
      </c>
      <c r="P14" s="76">
        <v>0</v>
      </c>
      <c r="Q14" s="76">
        <v>0</v>
      </c>
      <c r="R14" s="101">
        <v>1</v>
      </c>
      <c r="S14" s="77">
        <f t="shared" si="1"/>
        <v>13</v>
      </c>
      <c r="T14" s="104">
        <f t="shared" si="0"/>
        <v>81.25</v>
      </c>
      <c r="U14" t="str">
        <f t="shared" si="2"/>
        <v>Dobré</v>
      </c>
    </row>
    <row r="15" spans="1:21" ht="15.75">
      <c r="A15" s="43" t="s">
        <v>23</v>
      </c>
      <c r="B15" s="70" t="s">
        <v>24</v>
      </c>
      <c r="C15" s="94">
        <v>1</v>
      </c>
      <c r="D15" s="76">
        <v>1</v>
      </c>
      <c r="E15" s="76">
        <v>0</v>
      </c>
      <c r="F15" s="76">
        <v>1</v>
      </c>
      <c r="G15" s="76">
        <v>1</v>
      </c>
      <c r="H15" s="76">
        <v>0</v>
      </c>
      <c r="I15" s="76">
        <v>0</v>
      </c>
      <c r="J15" s="76">
        <v>1</v>
      </c>
      <c r="K15" s="76">
        <v>1</v>
      </c>
      <c r="L15" s="76">
        <v>1</v>
      </c>
      <c r="M15" s="76">
        <v>0</v>
      </c>
      <c r="N15" s="76">
        <v>0</v>
      </c>
      <c r="O15" s="76">
        <v>1</v>
      </c>
      <c r="P15" s="76">
        <v>1</v>
      </c>
      <c r="Q15" s="76">
        <v>1</v>
      </c>
      <c r="R15" s="101">
        <v>1</v>
      </c>
      <c r="S15" s="77">
        <f t="shared" si="1"/>
        <v>11</v>
      </c>
      <c r="T15" s="104">
        <f t="shared" si="0"/>
        <v>68.75</v>
      </c>
      <c r="U15" t="str">
        <f t="shared" si="2"/>
        <v>Bída</v>
      </c>
    </row>
    <row r="16" spans="1:21" ht="15.75">
      <c r="A16" s="43" t="s">
        <v>27</v>
      </c>
      <c r="B16" s="70" t="s">
        <v>28</v>
      </c>
      <c r="C16" s="94">
        <v>0</v>
      </c>
      <c r="D16" s="76">
        <v>1</v>
      </c>
      <c r="E16" s="76">
        <v>1</v>
      </c>
      <c r="F16" s="76">
        <v>1</v>
      </c>
      <c r="G16" s="76">
        <v>1</v>
      </c>
      <c r="H16" s="76">
        <v>1</v>
      </c>
      <c r="I16" s="76">
        <v>1</v>
      </c>
      <c r="J16" s="76">
        <v>1</v>
      </c>
      <c r="K16" s="76">
        <v>1</v>
      </c>
      <c r="L16" s="76">
        <v>1</v>
      </c>
      <c r="M16" s="76">
        <v>1</v>
      </c>
      <c r="N16" s="76">
        <v>1</v>
      </c>
      <c r="O16" s="76">
        <v>0</v>
      </c>
      <c r="P16" s="76">
        <v>1</v>
      </c>
      <c r="Q16" s="76">
        <v>1</v>
      </c>
      <c r="R16" s="101">
        <v>1</v>
      </c>
      <c r="S16" s="77">
        <f t="shared" si="1"/>
        <v>14</v>
      </c>
      <c r="T16" s="104">
        <f t="shared" si="0"/>
        <v>87.5</v>
      </c>
      <c r="U16" t="str">
        <f t="shared" si="2"/>
        <v>Dobré</v>
      </c>
    </row>
    <row r="17" spans="1:21" ht="15.75">
      <c r="A17" s="43" t="s">
        <v>29</v>
      </c>
      <c r="B17" s="70" t="s">
        <v>30</v>
      </c>
      <c r="C17" s="94">
        <v>1</v>
      </c>
      <c r="D17" s="76">
        <v>1</v>
      </c>
      <c r="E17" s="76">
        <v>1</v>
      </c>
      <c r="F17" s="76">
        <v>0</v>
      </c>
      <c r="G17" s="76">
        <v>1</v>
      </c>
      <c r="H17" s="76">
        <v>1</v>
      </c>
      <c r="I17" s="76">
        <v>1</v>
      </c>
      <c r="J17" s="76">
        <v>1</v>
      </c>
      <c r="K17" s="76">
        <v>1</v>
      </c>
      <c r="L17" s="76">
        <v>0</v>
      </c>
      <c r="M17" s="76">
        <v>0</v>
      </c>
      <c r="N17" s="76">
        <v>1</v>
      </c>
      <c r="O17" s="76">
        <v>0</v>
      </c>
      <c r="P17" s="76">
        <v>1</v>
      </c>
      <c r="Q17" s="76">
        <v>1</v>
      </c>
      <c r="R17" s="101">
        <v>1</v>
      </c>
      <c r="S17" s="77">
        <f t="shared" si="1"/>
        <v>12</v>
      </c>
      <c r="T17" s="104">
        <f t="shared" si="0"/>
        <v>75</v>
      </c>
      <c r="U17" t="str">
        <f t="shared" si="2"/>
        <v>Bída</v>
      </c>
    </row>
    <row r="18" spans="1:21" ht="15.75">
      <c r="A18" s="43" t="s">
        <v>31</v>
      </c>
      <c r="B18" s="70" t="s">
        <v>32</v>
      </c>
      <c r="C18" s="94">
        <v>1</v>
      </c>
      <c r="D18" s="76">
        <v>1</v>
      </c>
      <c r="E18" s="76">
        <v>1</v>
      </c>
      <c r="F18" s="76">
        <v>1</v>
      </c>
      <c r="G18" s="76">
        <v>1</v>
      </c>
      <c r="H18" s="76">
        <v>1</v>
      </c>
      <c r="I18" s="76">
        <v>1</v>
      </c>
      <c r="J18" s="76">
        <v>1</v>
      </c>
      <c r="K18" s="76">
        <v>1</v>
      </c>
      <c r="L18" s="76">
        <v>0</v>
      </c>
      <c r="M18" s="76">
        <v>1</v>
      </c>
      <c r="N18" s="76">
        <v>1</v>
      </c>
      <c r="O18" s="76">
        <v>0</v>
      </c>
      <c r="P18" s="76">
        <v>0</v>
      </c>
      <c r="Q18" s="76">
        <v>0</v>
      </c>
      <c r="R18" s="101">
        <v>1</v>
      </c>
      <c r="S18" s="77">
        <f t="shared" si="1"/>
        <v>12</v>
      </c>
      <c r="T18" s="104">
        <f t="shared" si="0"/>
        <v>75</v>
      </c>
      <c r="U18" t="str">
        <f t="shared" si="2"/>
        <v>Bída</v>
      </c>
    </row>
    <row r="19" spans="1:21" ht="15.75">
      <c r="A19" s="43" t="s">
        <v>2</v>
      </c>
      <c r="B19" s="70" t="s">
        <v>33</v>
      </c>
      <c r="C19" s="94">
        <v>1</v>
      </c>
      <c r="D19" s="76">
        <v>0</v>
      </c>
      <c r="E19" s="76">
        <v>0</v>
      </c>
      <c r="F19" s="76">
        <v>1</v>
      </c>
      <c r="G19" s="76">
        <v>1</v>
      </c>
      <c r="H19" s="76">
        <v>1</v>
      </c>
      <c r="I19" s="76">
        <v>1</v>
      </c>
      <c r="J19" s="76">
        <v>1</v>
      </c>
      <c r="K19" s="76">
        <v>0</v>
      </c>
      <c r="L19" s="76">
        <v>0</v>
      </c>
      <c r="M19" s="76">
        <v>1</v>
      </c>
      <c r="N19" s="76">
        <v>1</v>
      </c>
      <c r="O19" s="76">
        <v>0</v>
      </c>
      <c r="P19" s="76">
        <v>0</v>
      </c>
      <c r="Q19" s="76">
        <v>0</v>
      </c>
      <c r="R19" s="101">
        <v>0</v>
      </c>
      <c r="S19" s="77">
        <f t="shared" si="1"/>
        <v>8</v>
      </c>
      <c r="T19" s="104">
        <f t="shared" si="0"/>
        <v>50</v>
      </c>
      <c r="U19" t="str">
        <f t="shared" si="2"/>
        <v>Tragédie!</v>
      </c>
    </row>
    <row r="20" spans="1:21" ht="15.75">
      <c r="A20" s="43" t="s">
        <v>77</v>
      </c>
      <c r="B20" s="78" t="s">
        <v>78</v>
      </c>
      <c r="C20" s="94">
        <v>1</v>
      </c>
      <c r="D20" s="76">
        <v>1</v>
      </c>
      <c r="E20" s="76">
        <v>1</v>
      </c>
      <c r="F20" s="76">
        <v>1</v>
      </c>
      <c r="G20" s="76">
        <v>1</v>
      </c>
      <c r="H20" s="76">
        <v>1</v>
      </c>
      <c r="I20" s="76">
        <v>1</v>
      </c>
      <c r="J20" s="76">
        <v>1</v>
      </c>
      <c r="K20" s="76">
        <v>1</v>
      </c>
      <c r="L20" s="76">
        <v>1</v>
      </c>
      <c r="M20" s="76">
        <v>0</v>
      </c>
      <c r="N20" s="76">
        <v>1</v>
      </c>
      <c r="O20" s="76">
        <v>0</v>
      </c>
      <c r="P20" s="76">
        <v>0</v>
      </c>
      <c r="Q20" s="76">
        <v>0</v>
      </c>
      <c r="R20" s="101">
        <v>1</v>
      </c>
      <c r="S20" s="77">
        <f t="shared" si="1"/>
        <v>12</v>
      </c>
      <c r="T20" s="104">
        <f t="shared" si="0"/>
        <v>75</v>
      </c>
      <c r="U20" t="str">
        <f t="shared" si="2"/>
        <v>Bída</v>
      </c>
    </row>
    <row r="21" spans="1:21" ht="15.75">
      <c r="A21" s="43" t="s">
        <v>13</v>
      </c>
      <c r="B21" s="78" t="s">
        <v>137</v>
      </c>
      <c r="C21" s="94">
        <v>1</v>
      </c>
      <c r="D21" s="76">
        <v>1</v>
      </c>
      <c r="E21" s="76">
        <v>1</v>
      </c>
      <c r="F21" s="76">
        <v>1</v>
      </c>
      <c r="G21" s="76">
        <v>1</v>
      </c>
      <c r="H21" s="76">
        <v>1</v>
      </c>
      <c r="I21" s="76">
        <v>1</v>
      </c>
      <c r="J21" s="76">
        <v>1</v>
      </c>
      <c r="K21" s="76">
        <v>1</v>
      </c>
      <c r="L21" s="76">
        <v>1</v>
      </c>
      <c r="M21" s="76">
        <v>1</v>
      </c>
      <c r="N21" s="76">
        <v>1</v>
      </c>
      <c r="O21" s="76">
        <v>0</v>
      </c>
      <c r="P21" s="76">
        <v>1</v>
      </c>
      <c r="Q21" s="76">
        <v>1</v>
      </c>
      <c r="R21" s="101">
        <v>1</v>
      </c>
      <c r="S21" s="77">
        <f t="shared" si="1"/>
        <v>15</v>
      </c>
      <c r="T21" s="104">
        <f t="shared" si="0"/>
        <v>93.75</v>
      </c>
      <c r="U21" t="str">
        <f t="shared" si="2"/>
        <v>Super</v>
      </c>
    </row>
    <row r="22" spans="1:21" ht="15.75">
      <c r="A22" s="43" t="s">
        <v>165</v>
      </c>
      <c r="B22" s="78" t="s">
        <v>166</v>
      </c>
      <c r="C22" s="96">
        <v>0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  <c r="J22" s="97">
        <v>1</v>
      </c>
      <c r="K22" s="97">
        <v>0</v>
      </c>
      <c r="L22" s="97">
        <v>0</v>
      </c>
      <c r="M22" s="97">
        <v>1</v>
      </c>
      <c r="N22" s="97">
        <v>1</v>
      </c>
      <c r="O22" s="97">
        <v>0</v>
      </c>
      <c r="P22" s="97">
        <v>1</v>
      </c>
      <c r="Q22" s="97">
        <v>1</v>
      </c>
      <c r="R22" s="106">
        <v>1</v>
      </c>
      <c r="S22" s="77">
        <f t="shared" si="1"/>
        <v>6</v>
      </c>
      <c r="T22" s="104">
        <f t="shared" si="0"/>
        <v>37.5</v>
      </c>
      <c r="U22" t="str">
        <f t="shared" si="2"/>
        <v>Tragédie!</v>
      </c>
    </row>
    <row r="23" spans="1:21" ht="16.5" thickBot="1">
      <c r="A23" s="43" t="s">
        <v>6</v>
      </c>
      <c r="B23" s="78" t="s">
        <v>138</v>
      </c>
      <c r="C23" s="95">
        <v>0</v>
      </c>
      <c r="D23" s="79">
        <v>0</v>
      </c>
      <c r="E23" s="79">
        <v>0</v>
      </c>
      <c r="F23" s="79">
        <v>1</v>
      </c>
      <c r="G23" s="79">
        <v>0</v>
      </c>
      <c r="H23" s="79">
        <v>1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102">
        <v>0</v>
      </c>
      <c r="S23" s="80">
        <f t="shared" si="1"/>
        <v>2</v>
      </c>
      <c r="T23" s="105">
        <f t="shared" si="0"/>
        <v>12.5</v>
      </c>
      <c r="U23" t="str">
        <f t="shared" si="2"/>
        <v>Tragédie!</v>
      </c>
    </row>
    <row r="24" spans="1:21" ht="15.75">
      <c r="A24" s="59" t="s">
        <v>47</v>
      </c>
      <c r="B24" s="60" t="s">
        <v>49</v>
      </c>
      <c r="C24" s="78">
        <f>SUM(C2:C23)</f>
        <v>13</v>
      </c>
      <c r="D24" s="78">
        <f t="shared" ref="D24:R24" si="3">SUM(D2:D23)</f>
        <v>14</v>
      </c>
      <c r="E24" s="78">
        <f t="shared" si="3"/>
        <v>14</v>
      </c>
      <c r="F24" s="78">
        <f t="shared" si="3"/>
        <v>16</v>
      </c>
      <c r="G24" s="78">
        <f t="shared" si="3"/>
        <v>17</v>
      </c>
      <c r="H24" s="78">
        <f t="shared" si="3"/>
        <v>16</v>
      </c>
      <c r="I24" s="78">
        <f t="shared" si="3"/>
        <v>15</v>
      </c>
      <c r="J24" s="78">
        <f t="shared" si="3"/>
        <v>19</v>
      </c>
      <c r="K24" s="78">
        <f t="shared" si="3"/>
        <v>16</v>
      </c>
      <c r="L24" s="78">
        <f t="shared" si="3"/>
        <v>15</v>
      </c>
      <c r="M24" s="78">
        <f t="shared" si="3"/>
        <v>16</v>
      </c>
      <c r="N24" s="78">
        <f t="shared" si="3"/>
        <v>17</v>
      </c>
      <c r="O24" s="78">
        <f t="shared" si="3"/>
        <v>9</v>
      </c>
      <c r="P24" s="78">
        <f t="shared" si="3"/>
        <v>14</v>
      </c>
      <c r="Q24" s="78">
        <f t="shared" si="3"/>
        <v>16</v>
      </c>
      <c r="R24" s="78">
        <f t="shared" si="3"/>
        <v>16</v>
      </c>
      <c r="S24" s="43"/>
      <c r="T24" s="44"/>
    </row>
    <row r="25" spans="1:21" ht="16.5" thickBot="1">
      <c r="A25" s="52"/>
      <c r="B25" s="65" t="s">
        <v>50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5"/>
      <c r="S25" s="52"/>
      <c r="T25" s="53"/>
    </row>
  </sheetData>
  <conditionalFormatting sqref="T2:T23">
    <cfRule type="cellIs" dxfId="31" priority="1" operator="lessThan">
      <formula>60</formula>
    </cfRule>
    <cfRule type="cellIs" dxfId="30" priority="2" operator="between">
      <formula>60</formula>
      <formula>75</formula>
    </cfRule>
    <cfRule type="cellIs" dxfId="29" priority="3" operator="between">
      <formula>75</formula>
      <formula>90</formula>
    </cfRule>
    <cfRule type="cellIs" dxfId="28" priority="4" operator="greaterThan">
      <formula>90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V22"/>
  <sheetViews>
    <sheetView workbookViewId="0">
      <selection activeCell="U3" sqref="U3"/>
    </sheetView>
  </sheetViews>
  <sheetFormatPr defaultRowHeight="15"/>
  <cols>
    <col min="1" max="1" width="9.28515625" bestFit="1" customWidth="1"/>
    <col min="2" max="2" width="12.28515625" bestFit="1" customWidth="1"/>
    <col min="3" max="3" width="4.42578125" bestFit="1" customWidth="1"/>
    <col min="5" max="7" width="4.42578125" bestFit="1" customWidth="1"/>
    <col min="8" max="8" width="11.140625" bestFit="1" customWidth="1"/>
    <col min="9" max="11" width="5.5703125" bestFit="1" customWidth="1"/>
    <col min="12" max="12" width="14" bestFit="1" customWidth="1"/>
    <col min="13" max="13" width="5.5703125" bestFit="1" customWidth="1"/>
    <col min="14" max="14" width="6.140625" bestFit="1" customWidth="1"/>
    <col min="15" max="15" width="12.7109375" bestFit="1" customWidth="1"/>
    <col min="16" max="18" width="5.5703125" bestFit="1" customWidth="1"/>
    <col min="19" max="19" width="10.140625" bestFit="1" customWidth="1"/>
    <col min="20" max="20" width="7.85546875" bestFit="1" customWidth="1"/>
    <col min="21" max="21" width="6.140625" bestFit="1" customWidth="1"/>
    <col min="22" max="22" width="10.85546875" bestFit="1" customWidth="1"/>
  </cols>
  <sheetData>
    <row r="1" spans="1:22" ht="16.5" thickBot="1">
      <c r="A1" s="70"/>
      <c r="B1" s="70"/>
      <c r="C1" s="35" t="s">
        <v>173</v>
      </c>
      <c r="D1" s="35" t="s">
        <v>174</v>
      </c>
      <c r="E1" s="35" t="s">
        <v>175</v>
      </c>
      <c r="F1" s="35" t="s">
        <v>176</v>
      </c>
      <c r="G1" s="35" t="s">
        <v>177</v>
      </c>
      <c r="H1" s="35" t="s">
        <v>187</v>
      </c>
      <c r="I1" s="35" t="s">
        <v>188</v>
      </c>
      <c r="J1" s="35" t="s">
        <v>178</v>
      </c>
      <c r="K1" s="35" t="s">
        <v>179</v>
      </c>
      <c r="L1" s="35" t="s">
        <v>182</v>
      </c>
      <c r="M1" s="35" t="s">
        <v>180</v>
      </c>
      <c r="N1" s="35" t="s">
        <v>189</v>
      </c>
      <c r="O1" s="35" t="s">
        <v>181</v>
      </c>
      <c r="P1" s="35" t="s">
        <v>183</v>
      </c>
      <c r="Q1" s="35" t="s">
        <v>184</v>
      </c>
      <c r="R1" s="35" t="s">
        <v>185</v>
      </c>
      <c r="S1" s="35" t="s">
        <v>186</v>
      </c>
      <c r="T1" s="35" t="s">
        <v>47</v>
      </c>
      <c r="U1" s="35" t="s">
        <v>48</v>
      </c>
      <c r="V1" s="35" t="s">
        <v>227</v>
      </c>
    </row>
    <row r="2" spans="1:22" ht="15.75">
      <c r="A2" s="36" t="s">
        <v>0</v>
      </c>
      <c r="B2" s="61" t="s">
        <v>1</v>
      </c>
      <c r="C2" s="93">
        <v>0</v>
      </c>
      <c r="D2" s="73">
        <v>0</v>
      </c>
      <c r="E2" s="73">
        <v>1</v>
      </c>
      <c r="F2" s="73">
        <v>0</v>
      </c>
      <c r="G2" s="73">
        <v>0</v>
      </c>
      <c r="H2" s="73">
        <v>0</v>
      </c>
      <c r="I2" s="73">
        <v>1</v>
      </c>
      <c r="J2" s="73">
        <v>0</v>
      </c>
      <c r="K2" s="73">
        <v>0</v>
      </c>
      <c r="L2" s="73">
        <v>1</v>
      </c>
      <c r="M2" s="73">
        <v>0</v>
      </c>
      <c r="N2" s="73">
        <v>0</v>
      </c>
      <c r="O2" s="73">
        <v>0</v>
      </c>
      <c r="P2" s="73">
        <v>1</v>
      </c>
      <c r="Q2" s="73">
        <v>0</v>
      </c>
      <c r="R2" s="73">
        <v>0</v>
      </c>
      <c r="S2" s="100">
        <v>0</v>
      </c>
      <c r="T2" s="74">
        <f t="shared" ref="T2:T20" si="0">SUM(C2:S2)</f>
        <v>4</v>
      </c>
      <c r="U2" s="103">
        <f>T2*100/COUNT(C2:S2)</f>
        <v>23.529411764705884</v>
      </c>
      <c r="V2" t="str">
        <f>IF(U2&gt;90,"Super",IF(U2&gt;75,"Dobré",IF(U2&gt;60,"Bída","Tragédie!")))</f>
        <v>Tragédie!</v>
      </c>
    </row>
    <row r="3" spans="1:22" ht="15.75">
      <c r="A3" s="43" t="s">
        <v>112</v>
      </c>
      <c r="B3" s="70" t="s">
        <v>136</v>
      </c>
      <c r="C3" s="94">
        <v>0</v>
      </c>
      <c r="D3" s="76">
        <v>1</v>
      </c>
      <c r="E3" s="76">
        <v>0</v>
      </c>
      <c r="F3" s="76">
        <v>1</v>
      </c>
      <c r="G3" s="76">
        <v>0</v>
      </c>
      <c r="H3" s="76">
        <v>1</v>
      </c>
      <c r="I3" s="76">
        <v>0</v>
      </c>
      <c r="J3" s="76">
        <v>1</v>
      </c>
      <c r="K3" s="76">
        <v>0</v>
      </c>
      <c r="L3" s="76">
        <v>1</v>
      </c>
      <c r="M3" s="76">
        <v>0</v>
      </c>
      <c r="N3" s="76">
        <v>0</v>
      </c>
      <c r="O3" s="76">
        <v>1</v>
      </c>
      <c r="P3" s="76">
        <v>0</v>
      </c>
      <c r="Q3" s="76">
        <v>1</v>
      </c>
      <c r="R3" s="76">
        <v>0</v>
      </c>
      <c r="S3" s="101">
        <v>1</v>
      </c>
      <c r="T3" s="77">
        <f t="shared" si="0"/>
        <v>8</v>
      </c>
      <c r="U3" s="104">
        <f>T3*100/COUNT(C3:S3)</f>
        <v>47.058823529411768</v>
      </c>
      <c r="V3" t="str">
        <f t="shared" ref="V3:V20" si="1">IF(U3&gt;90,"Super",IF(U3&gt;75,"Dobré",IF(U3&gt;60,"Bída","Tragédie!")))</f>
        <v>Tragédie!</v>
      </c>
    </row>
    <row r="4" spans="1:22" ht="15.75">
      <c r="A4" s="43" t="s">
        <v>4</v>
      </c>
      <c r="B4" s="70" t="s">
        <v>5</v>
      </c>
      <c r="C4" s="94">
        <v>1</v>
      </c>
      <c r="D4" s="76">
        <v>1</v>
      </c>
      <c r="E4" s="76">
        <v>1</v>
      </c>
      <c r="F4" s="76">
        <v>1</v>
      </c>
      <c r="G4" s="76">
        <v>1</v>
      </c>
      <c r="H4" s="76">
        <v>1</v>
      </c>
      <c r="I4" s="76">
        <v>1</v>
      </c>
      <c r="J4" s="76">
        <v>1</v>
      </c>
      <c r="K4" s="76">
        <v>1</v>
      </c>
      <c r="L4" s="76">
        <v>1</v>
      </c>
      <c r="M4" s="76">
        <v>1</v>
      </c>
      <c r="N4" s="76">
        <v>1</v>
      </c>
      <c r="O4" s="76">
        <v>1</v>
      </c>
      <c r="P4" s="76">
        <v>1</v>
      </c>
      <c r="Q4" s="76">
        <v>1</v>
      </c>
      <c r="R4" s="76">
        <v>1</v>
      </c>
      <c r="S4" s="101">
        <v>1</v>
      </c>
      <c r="T4" s="77">
        <f t="shared" si="0"/>
        <v>17</v>
      </c>
      <c r="U4" s="104">
        <f>T4*100/COUNT(C4:S4)</f>
        <v>100</v>
      </c>
      <c r="V4" t="str">
        <f t="shared" si="1"/>
        <v>Super</v>
      </c>
    </row>
    <row r="5" spans="1:22" ht="15.75">
      <c r="A5" s="43" t="s">
        <v>6</v>
      </c>
      <c r="B5" s="70" t="s">
        <v>7</v>
      </c>
      <c r="C5" s="94">
        <v>1</v>
      </c>
      <c r="D5" s="76">
        <v>1</v>
      </c>
      <c r="E5" s="76">
        <v>1</v>
      </c>
      <c r="F5" s="76">
        <v>1</v>
      </c>
      <c r="G5" s="76">
        <v>1</v>
      </c>
      <c r="H5" s="76">
        <v>1</v>
      </c>
      <c r="I5" s="76">
        <v>0</v>
      </c>
      <c r="J5" s="76">
        <v>1</v>
      </c>
      <c r="K5" s="76">
        <v>1</v>
      </c>
      <c r="L5" s="76">
        <v>1</v>
      </c>
      <c r="M5" s="76">
        <v>1</v>
      </c>
      <c r="N5" s="76">
        <v>1</v>
      </c>
      <c r="O5" s="76">
        <v>0</v>
      </c>
      <c r="P5" s="76">
        <v>1</v>
      </c>
      <c r="Q5" s="76">
        <v>1</v>
      </c>
      <c r="R5" s="76">
        <v>1</v>
      </c>
      <c r="S5" s="101">
        <v>1</v>
      </c>
      <c r="T5" s="77">
        <f t="shared" si="0"/>
        <v>15</v>
      </c>
      <c r="U5" s="104">
        <f>T5*100/COUNT(C5:S5)</f>
        <v>88.235294117647058</v>
      </c>
      <c r="V5" t="str">
        <f t="shared" si="1"/>
        <v>Dobré</v>
      </c>
    </row>
    <row r="6" spans="1:22" ht="15.75">
      <c r="A6" s="43" t="s">
        <v>8</v>
      </c>
      <c r="B6" s="70" t="s">
        <v>9</v>
      </c>
      <c r="C6" s="94">
        <v>1</v>
      </c>
      <c r="D6" s="76">
        <v>1</v>
      </c>
      <c r="E6" s="76">
        <v>1</v>
      </c>
      <c r="F6" s="76">
        <v>1</v>
      </c>
      <c r="G6" s="76">
        <v>0</v>
      </c>
      <c r="H6" s="76">
        <v>1</v>
      </c>
      <c r="I6" s="76">
        <v>1</v>
      </c>
      <c r="J6" s="76">
        <v>1</v>
      </c>
      <c r="K6" s="76">
        <v>1</v>
      </c>
      <c r="L6" s="76">
        <v>1</v>
      </c>
      <c r="M6" s="76">
        <v>0</v>
      </c>
      <c r="N6" s="76">
        <v>1</v>
      </c>
      <c r="O6" s="76">
        <v>0</v>
      </c>
      <c r="P6" s="76">
        <v>1</v>
      </c>
      <c r="Q6" s="76">
        <v>0</v>
      </c>
      <c r="R6" s="76">
        <v>1</v>
      </c>
      <c r="S6" s="101">
        <v>1</v>
      </c>
      <c r="T6" s="77">
        <f t="shared" si="0"/>
        <v>13</v>
      </c>
      <c r="U6" s="104">
        <f>T6*100/COUNT(C6:S6)</f>
        <v>76.470588235294116</v>
      </c>
      <c r="V6" t="str">
        <f t="shared" si="1"/>
        <v>Dobré</v>
      </c>
    </row>
    <row r="7" spans="1:22" ht="15.75">
      <c r="A7" s="43" t="s">
        <v>10</v>
      </c>
      <c r="B7" s="70" t="s">
        <v>11</v>
      </c>
      <c r="C7" s="94">
        <v>1</v>
      </c>
      <c r="D7" s="76">
        <v>0</v>
      </c>
      <c r="E7" s="76">
        <v>1</v>
      </c>
      <c r="F7" s="76">
        <v>1</v>
      </c>
      <c r="G7" s="76">
        <v>1</v>
      </c>
      <c r="H7" s="76">
        <v>1</v>
      </c>
      <c r="I7" s="76">
        <v>1</v>
      </c>
      <c r="J7" s="76">
        <v>1</v>
      </c>
      <c r="K7" s="76">
        <v>1</v>
      </c>
      <c r="L7" s="76">
        <v>1</v>
      </c>
      <c r="M7" s="76">
        <v>1</v>
      </c>
      <c r="N7" s="76">
        <v>1</v>
      </c>
      <c r="O7" s="76">
        <v>1</v>
      </c>
      <c r="P7" s="76">
        <v>1</v>
      </c>
      <c r="Q7" s="76">
        <v>1</v>
      </c>
      <c r="R7" s="76">
        <v>1</v>
      </c>
      <c r="S7" s="101">
        <v>1</v>
      </c>
      <c r="T7" s="77">
        <f t="shared" si="0"/>
        <v>16</v>
      </c>
      <c r="U7" s="104">
        <f>T7*100/COUNT(C7:S7)</f>
        <v>94.117647058823536</v>
      </c>
      <c r="V7" t="str">
        <f t="shared" si="1"/>
        <v>Super</v>
      </c>
    </row>
    <row r="8" spans="1:22" ht="15.75">
      <c r="A8" s="43" t="s">
        <v>0</v>
      </c>
      <c r="B8" s="70" t="s">
        <v>12</v>
      </c>
      <c r="C8" s="94">
        <v>1</v>
      </c>
      <c r="D8" s="76">
        <v>1</v>
      </c>
      <c r="E8" s="76">
        <v>1</v>
      </c>
      <c r="F8" s="76">
        <v>1</v>
      </c>
      <c r="G8" s="76">
        <v>1</v>
      </c>
      <c r="H8" s="76">
        <v>1</v>
      </c>
      <c r="I8" s="76">
        <v>1</v>
      </c>
      <c r="J8" s="76">
        <v>1</v>
      </c>
      <c r="K8" s="76">
        <v>1</v>
      </c>
      <c r="L8" s="76">
        <v>1</v>
      </c>
      <c r="M8" s="76">
        <v>1</v>
      </c>
      <c r="N8" s="76">
        <v>1</v>
      </c>
      <c r="O8" s="76">
        <v>1</v>
      </c>
      <c r="P8" s="76">
        <v>1</v>
      </c>
      <c r="Q8" s="76">
        <v>1</v>
      </c>
      <c r="R8" s="76">
        <v>1</v>
      </c>
      <c r="S8" s="101">
        <v>1</v>
      </c>
      <c r="T8" s="77">
        <f t="shared" si="0"/>
        <v>17</v>
      </c>
      <c r="U8" s="104">
        <f>T8*100/COUNT(C8:S8)</f>
        <v>100</v>
      </c>
      <c r="V8" t="str">
        <f t="shared" si="1"/>
        <v>Super</v>
      </c>
    </row>
    <row r="9" spans="1:22" ht="15.75">
      <c r="A9" s="43" t="s">
        <v>6</v>
      </c>
      <c r="B9" s="70" t="s">
        <v>15</v>
      </c>
      <c r="C9" s="94">
        <v>1</v>
      </c>
      <c r="D9" s="76">
        <v>1</v>
      </c>
      <c r="E9" s="76">
        <v>1</v>
      </c>
      <c r="F9" s="76">
        <v>1</v>
      </c>
      <c r="G9" s="76">
        <v>1</v>
      </c>
      <c r="H9" s="76">
        <v>1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6">
        <v>1</v>
      </c>
      <c r="O9" s="76">
        <v>0</v>
      </c>
      <c r="P9" s="76">
        <v>0</v>
      </c>
      <c r="Q9" s="76">
        <v>0</v>
      </c>
      <c r="R9" s="76">
        <v>0</v>
      </c>
      <c r="S9" s="101">
        <v>0</v>
      </c>
      <c r="T9" s="77">
        <f t="shared" si="0"/>
        <v>7</v>
      </c>
      <c r="U9" s="104">
        <f>T9*100/COUNT(C9:S9)</f>
        <v>41.176470588235297</v>
      </c>
      <c r="V9" t="str">
        <f t="shared" si="1"/>
        <v>Tragédie!</v>
      </c>
    </row>
    <row r="10" spans="1:22" ht="15.75">
      <c r="A10" s="43" t="s">
        <v>16</v>
      </c>
      <c r="B10" s="70" t="s">
        <v>17</v>
      </c>
      <c r="C10" s="94">
        <v>1</v>
      </c>
      <c r="D10" s="76">
        <v>1</v>
      </c>
      <c r="E10" s="76">
        <v>1</v>
      </c>
      <c r="F10" s="76">
        <v>1</v>
      </c>
      <c r="G10" s="76">
        <v>1</v>
      </c>
      <c r="H10" s="76">
        <v>1</v>
      </c>
      <c r="I10" s="76">
        <v>1</v>
      </c>
      <c r="J10" s="76">
        <v>1</v>
      </c>
      <c r="K10" s="76">
        <v>1</v>
      </c>
      <c r="L10" s="76">
        <v>1</v>
      </c>
      <c r="M10" s="76">
        <v>1</v>
      </c>
      <c r="N10" s="76">
        <v>1</v>
      </c>
      <c r="O10" s="76">
        <v>1</v>
      </c>
      <c r="P10" s="76">
        <v>1</v>
      </c>
      <c r="Q10" s="76">
        <v>1</v>
      </c>
      <c r="R10" s="76">
        <v>1</v>
      </c>
      <c r="S10" s="101">
        <v>1</v>
      </c>
      <c r="T10" s="77">
        <f t="shared" si="0"/>
        <v>17</v>
      </c>
      <c r="U10" s="104">
        <f>T10*100/COUNT(C10:S10)</f>
        <v>100</v>
      </c>
      <c r="V10" t="str">
        <f t="shared" si="1"/>
        <v>Super</v>
      </c>
    </row>
    <row r="11" spans="1:22" ht="15.75">
      <c r="A11" s="43" t="s">
        <v>20</v>
      </c>
      <c r="B11" s="70" t="s">
        <v>21</v>
      </c>
      <c r="C11" s="94">
        <v>1</v>
      </c>
      <c r="D11" s="76">
        <v>1</v>
      </c>
      <c r="E11" s="76">
        <v>0</v>
      </c>
      <c r="F11" s="76">
        <v>1</v>
      </c>
      <c r="G11" s="76">
        <v>1</v>
      </c>
      <c r="H11" s="76">
        <v>1</v>
      </c>
      <c r="I11" s="76">
        <v>0</v>
      </c>
      <c r="J11" s="76">
        <v>1</v>
      </c>
      <c r="K11" s="76">
        <v>1</v>
      </c>
      <c r="L11" s="76">
        <v>1</v>
      </c>
      <c r="M11" s="76">
        <v>1</v>
      </c>
      <c r="N11" s="76">
        <v>1</v>
      </c>
      <c r="O11" s="76">
        <v>0</v>
      </c>
      <c r="P11" s="76">
        <v>1</v>
      </c>
      <c r="Q11" s="76">
        <v>1</v>
      </c>
      <c r="R11" s="76">
        <v>1</v>
      </c>
      <c r="S11" s="101">
        <v>1</v>
      </c>
      <c r="T11" s="77">
        <f t="shared" si="0"/>
        <v>14</v>
      </c>
      <c r="U11" s="104">
        <f>T11*100/COUNT(C11:S11)</f>
        <v>82.352941176470594</v>
      </c>
      <c r="V11" t="str">
        <f t="shared" si="1"/>
        <v>Dobré</v>
      </c>
    </row>
    <row r="12" spans="1:22" ht="15.75">
      <c r="A12" s="43" t="s">
        <v>21</v>
      </c>
      <c r="B12" s="70" t="s">
        <v>22</v>
      </c>
      <c r="C12" s="94">
        <v>1</v>
      </c>
      <c r="D12" s="76">
        <v>1</v>
      </c>
      <c r="E12" s="76">
        <v>1</v>
      </c>
      <c r="F12" s="76">
        <v>1</v>
      </c>
      <c r="G12" s="76">
        <v>1</v>
      </c>
      <c r="H12" s="76">
        <v>1</v>
      </c>
      <c r="I12" s="76">
        <v>1</v>
      </c>
      <c r="J12" s="76">
        <v>1</v>
      </c>
      <c r="K12" s="76">
        <v>1</v>
      </c>
      <c r="L12" s="76">
        <v>1</v>
      </c>
      <c r="M12" s="76">
        <v>1</v>
      </c>
      <c r="N12" s="76">
        <v>1</v>
      </c>
      <c r="O12" s="76">
        <v>1</v>
      </c>
      <c r="P12" s="76">
        <v>1</v>
      </c>
      <c r="Q12" s="76">
        <v>1</v>
      </c>
      <c r="R12" s="76">
        <v>1</v>
      </c>
      <c r="S12" s="101">
        <v>1</v>
      </c>
      <c r="T12" s="77">
        <f t="shared" si="0"/>
        <v>17</v>
      </c>
      <c r="U12" s="104">
        <f>T12*100/COUNT(C12:S12)</f>
        <v>100</v>
      </c>
      <c r="V12" t="str">
        <f t="shared" si="1"/>
        <v>Super</v>
      </c>
    </row>
    <row r="13" spans="1:22" ht="15.75">
      <c r="A13" s="43" t="s">
        <v>23</v>
      </c>
      <c r="B13" s="70" t="s">
        <v>24</v>
      </c>
      <c r="C13" s="94">
        <v>1</v>
      </c>
      <c r="D13" s="76">
        <v>1</v>
      </c>
      <c r="E13" s="76">
        <v>1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0</v>
      </c>
      <c r="Q13" s="76">
        <v>0</v>
      </c>
      <c r="R13" s="76">
        <v>0</v>
      </c>
      <c r="S13" s="101">
        <v>0</v>
      </c>
      <c r="T13" s="77">
        <f t="shared" si="0"/>
        <v>3</v>
      </c>
      <c r="U13" s="104">
        <f>T13*100/COUNT(C13:S13)</f>
        <v>17.647058823529413</v>
      </c>
      <c r="V13" t="str">
        <f t="shared" si="1"/>
        <v>Tragédie!</v>
      </c>
    </row>
    <row r="14" spans="1:22" ht="15.75">
      <c r="A14" s="43" t="s">
        <v>27</v>
      </c>
      <c r="B14" s="70" t="s">
        <v>28</v>
      </c>
      <c r="C14" s="94">
        <v>1</v>
      </c>
      <c r="D14" s="76">
        <v>1</v>
      </c>
      <c r="E14" s="76">
        <v>1</v>
      </c>
      <c r="F14" s="76">
        <v>1</v>
      </c>
      <c r="G14" s="76">
        <v>1</v>
      </c>
      <c r="H14" s="76">
        <v>1</v>
      </c>
      <c r="I14" s="76">
        <v>1</v>
      </c>
      <c r="J14" s="76">
        <v>1</v>
      </c>
      <c r="K14" s="76">
        <v>1</v>
      </c>
      <c r="L14" s="76">
        <v>1</v>
      </c>
      <c r="M14" s="76">
        <v>1</v>
      </c>
      <c r="N14" s="76">
        <v>1</v>
      </c>
      <c r="O14" s="76">
        <v>1</v>
      </c>
      <c r="P14" s="76">
        <v>1</v>
      </c>
      <c r="Q14" s="76">
        <v>1</v>
      </c>
      <c r="R14" s="76">
        <v>1</v>
      </c>
      <c r="S14" s="101">
        <v>1</v>
      </c>
      <c r="T14" s="77">
        <f t="shared" si="0"/>
        <v>17</v>
      </c>
      <c r="U14" s="104">
        <f>T14*100/COUNT(C14:S14)</f>
        <v>100</v>
      </c>
      <c r="V14" t="str">
        <f t="shared" si="1"/>
        <v>Super</v>
      </c>
    </row>
    <row r="15" spans="1:22" ht="15.75">
      <c r="A15" s="43" t="s">
        <v>29</v>
      </c>
      <c r="B15" s="70" t="s">
        <v>30</v>
      </c>
      <c r="C15" s="94">
        <v>1</v>
      </c>
      <c r="D15" s="76">
        <v>0</v>
      </c>
      <c r="E15" s="76">
        <v>1</v>
      </c>
      <c r="F15" s="76">
        <v>1</v>
      </c>
      <c r="G15" s="76">
        <v>0</v>
      </c>
      <c r="H15" s="76">
        <v>1</v>
      </c>
      <c r="I15" s="76">
        <v>1</v>
      </c>
      <c r="J15" s="76">
        <v>1</v>
      </c>
      <c r="K15" s="76">
        <v>0</v>
      </c>
      <c r="L15" s="76">
        <v>1</v>
      </c>
      <c r="M15" s="76">
        <v>1</v>
      </c>
      <c r="N15" s="76">
        <v>1</v>
      </c>
      <c r="O15" s="76">
        <v>1</v>
      </c>
      <c r="P15" s="76">
        <v>1</v>
      </c>
      <c r="Q15" s="76">
        <v>1</v>
      </c>
      <c r="R15" s="76">
        <v>0</v>
      </c>
      <c r="S15" s="101">
        <v>1</v>
      </c>
      <c r="T15" s="77">
        <f t="shared" si="0"/>
        <v>13</v>
      </c>
      <c r="U15" s="104">
        <f>T15*100/COUNT(C15:S15)</f>
        <v>76.470588235294116</v>
      </c>
      <c r="V15" t="str">
        <f t="shared" si="1"/>
        <v>Dobré</v>
      </c>
    </row>
    <row r="16" spans="1:22" ht="15.75">
      <c r="A16" s="43" t="s">
        <v>31</v>
      </c>
      <c r="B16" s="70" t="s">
        <v>32</v>
      </c>
      <c r="C16" s="94">
        <v>1</v>
      </c>
      <c r="D16" s="76">
        <v>0</v>
      </c>
      <c r="E16" s="76">
        <v>1</v>
      </c>
      <c r="F16" s="76">
        <v>1</v>
      </c>
      <c r="G16" s="76">
        <v>1</v>
      </c>
      <c r="H16" s="76">
        <v>1</v>
      </c>
      <c r="I16" s="76">
        <v>1</v>
      </c>
      <c r="J16" s="76">
        <v>1</v>
      </c>
      <c r="K16" s="76">
        <v>0</v>
      </c>
      <c r="L16" s="76">
        <v>1</v>
      </c>
      <c r="M16" s="76">
        <v>0</v>
      </c>
      <c r="N16" s="76">
        <v>1</v>
      </c>
      <c r="O16" s="76">
        <v>1</v>
      </c>
      <c r="P16" s="76">
        <v>1</v>
      </c>
      <c r="Q16" s="76">
        <v>1</v>
      </c>
      <c r="R16" s="76">
        <v>1</v>
      </c>
      <c r="S16" s="101">
        <v>1</v>
      </c>
      <c r="T16" s="77">
        <f t="shared" si="0"/>
        <v>14</v>
      </c>
      <c r="U16" s="104">
        <f>T16*100/COUNT(C16:S16)</f>
        <v>82.352941176470594</v>
      </c>
      <c r="V16" t="str">
        <f t="shared" si="1"/>
        <v>Dobré</v>
      </c>
    </row>
    <row r="17" spans="1:22" ht="15.75">
      <c r="A17" s="43" t="s">
        <v>2</v>
      </c>
      <c r="B17" s="70" t="s">
        <v>33</v>
      </c>
      <c r="C17" s="94">
        <v>1</v>
      </c>
      <c r="D17" s="76">
        <v>0</v>
      </c>
      <c r="E17" s="76">
        <v>1</v>
      </c>
      <c r="F17" s="76">
        <v>1</v>
      </c>
      <c r="G17" s="76">
        <v>1</v>
      </c>
      <c r="H17" s="76">
        <v>1</v>
      </c>
      <c r="I17" s="76">
        <v>1</v>
      </c>
      <c r="J17" s="76">
        <v>1</v>
      </c>
      <c r="K17" s="76">
        <v>0</v>
      </c>
      <c r="L17" s="76">
        <v>1</v>
      </c>
      <c r="M17" s="76">
        <v>1</v>
      </c>
      <c r="N17" s="76">
        <v>1</v>
      </c>
      <c r="O17" s="76">
        <v>1</v>
      </c>
      <c r="P17" s="76">
        <v>1</v>
      </c>
      <c r="Q17" s="76">
        <v>1</v>
      </c>
      <c r="R17" s="76">
        <v>0</v>
      </c>
      <c r="S17" s="101">
        <v>0</v>
      </c>
      <c r="T17" s="77">
        <f t="shared" si="0"/>
        <v>13</v>
      </c>
      <c r="U17" s="104">
        <f>T17*100/COUNT(C17:S17)</f>
        <v>76.470588235294116</v>
      </c>
      <c r="V17" t="str">
        <f t="shared" si="1"/>
        <v>Dobré</v>
      </c>
    </row>
    <row r="18" spans="1:22" ht="15.75">
      <c r="A18" s="43" t="s">
        <v>77</v>
      </c>
      <c r="B18" s="78" t="s">
        <v>78</v>
      </c>
      <c r="C18" s="94">
        <v>1</v>
      </c>
      <c r="D18" s="76">
        <v>1</v>
      </c>
      <c r="E18" s="76">
        <v>1</v>
      </c>
      <c r="F18" s="76">
        <v>1</v>
      </c>
      <c r="G18" s="76">
        <v>1</v>
      </c>
      <c r="H18" s="76">
        <v>1</v>
      </c>
      <c r="I18" s="76">
        <v>1</v>
      </c>
      <c r="J18" s="76">
        <v>1</v>
      </c>
      <c r="K18" s="76">
        <v>0</v>
      </c>
      <c r="L18" s="76">
        <v>0</v>
      </c>
      <c r="M18" s="76">
        <v>1</v>
      </c>
      <c r="N18" s="76">
        <v>1</v>
      </c>
      <c r="O18" s="76">
        <v>1</v>
      </c>
      <c r="P18" s="76">
        <v>1</v>
      </c>
      <c r="Q18" s="76">
        <v>1</v>
      </c>
      <c r="R18" s="76">
        <v>0</v>
      </c>
      <c r="S18" s="101">
        <v>1</v>
      </c>
      <c r="T18" s="77">
        <f t="shared" si="0"/>
        <v>14</v>
      </c>
      <c r="U18" s="104">
        <f>T18*100/COUNT(C18:S18)</f>
        <v>82.352941176470594</v>
      </c>
      <c r="V18" t="str">
        <f t="shared" si="1"/>
        <v>Dobré</v>
      </c>
    </row>
    <row r="19" spans="1:22" ht="15.75">
      <c r="A19" s="43" t="s">
        <v>13</v>
      </c>
      <c r="B19" s="78" t="s">
        <v>137</v>
      </c>
      <c r="C19" s="94">
        <v>1</v>
      </c>
      <c r="D19" s="76">
        <v>1</v>
      </c>
      <c r="E19" s="76">
        <v>1</v>
      </c>
      <c r="F19" s="76">
        <v>1</v>
      </c>
      <c r="G19" s="76">
        <v>1</v>
      </c>
      <c r="H19" s="76">
        <v>1</v>
      </c>
      <c r="I19" s="76">
        <v>1</v>
      </c>
      <c r="J19" s="76">
        <v>1</v>
      </c>
      <c r="K19" s="76">
        <v>1</v>
      </c>
      <c r="L19" s="76">
        <v>1</v>
      </c>
      <c r="M19" s="76">
        <v>1</v>
      </c>
      <c r="N19" s="76">
        <v>1</v>
      </c>
      <c r="O19" s="76">
        <v>1</v>
      </c>
      <c r="P19" s="76">
        <v>1</v>
      </c>
      <c r="Q19" s="76">
        <v>1</v>
      </c>
      <c r="R19" s="76">
        <v>1</v>
      </c>
      <c r="S19" s="101">
        <v>1</v>
      </c>
      <c r="T19" s="77">
        <f t="shared" si="0"/>
        <v>17</v>
      </c>
      <c r="U19" s="104">
        <f>T19*100/COUNT(C19:S19)</f>
        <v>100</v>
      </c>
      <c r="V19" t="str">
        <f t="shared" si="1"/>
        <v>Super</v>
      </c>
    </row>
    <row r="20" spans="1:22" ht="16.5" thickBot="1">
      <c r="A20" s="43" t="s">
        <v>165</v>
      </c>
      <c r="B20" s="78" t="s">
        <v>166</v>
      </c>
      <c r="C20" s="95">
        <v>0</v>
      </c>
      <c r="D20" s="79">
        <v>1</v>
      </c>
      <c r="E20" s="79">
        <v>1</v>
      </c>
      <c r="F20" s="79">
        <v>1</v>
      </c>
      <c r="G20" s="79">
        <v>0</v>
      </c>
      <c r="H20" s="79">
        <v>1</v>
      </c>
      <c r="I20" s="79">
        <v>1</v>
      </c>
      <c r="J20" s="79">
        <v>0</v>
      </c>
      <c r="K20" s="79">
        <v>0</v>
      </c>
      <c r="L20" s="79">
        <v>1</v>
      </c>
      <c r="M20" s="79">
        <v>1</v>
      </c>
      <c r="N20" s="79">
        <v>0</v>
      </c>
      <c r="O20" s="79">
        <v>0</v>
      </c>
      <c r="P20" s="79">
        <v>1</v>
      </c>
      <c r="Q20" s="79">
        <v>1</v>
      </c>
      <c r="R20" s="79">
        <v>0</v>
      </c>
      <c r="S20" s="102">
        <v>1</v>
      </c>
      <c r="T20" s="80">
        <f t="shared" si="0"/>
        <v>10</v>
      </c>
      <c r="U20" s="105">
        <f>T20*100/COUNT(C20:S20)</f>
        <v>58.823529411764703</v>
      </c>
      <c r="V20" t="str">
        <f t="shared" si="1"/>
        <v>Tragédie!</v>
      </c>
    </row>
    <row r="21" spans="1:22" ht="15.75">
      <c r="A21" s="59" t="s">
        <v>47</v>
      </c>
      <c r="B21" s="60" t="s">
        <v>49</v>
      </c>
      <c r="C21" s="78">
        <f t="shared" ref="C21:S21" si="2">SUM(C2:C20)</f>
        <v>16</v>
      </c>
      <c r="D21" s="78">
        <f t="shared" si="2"/>
        <v>14</v>
      </c>
      <c r="E21" s="78">
        <f t="shared" si="2"/>
        <v>17</v>
      </c>
      <c r="F21" s="78">
        <f t="shared" si="2"/>
        <v>17</v>
      </c>
      <c r="G21" s="78">
        <f t="shared" si="2"/>
        <v>13</v>
      </c>
      <c r="H21" s="78">
        <f t="shared" si="2"/>
        <v>17</v>
      </c>
      <c r="I21" s="78">
        <f t="shared" si="2"/>
        <v>14</v>
      </c>
      <c r="J21" s="78">
        <f t="shared" si="2"/>
        <v>15</v>
      </c>
      <c r="K21" s="78">
        <f t="shared" si="2"/>
        <v>10</v>
      </c>
      <c r="L21" s="78">
        <f t="shared" si="2"/>
        <v>16</v>
      </c>
      <c r="M21" s="78">
        <f t="shared" si="2"/>
        <v>13</v>
      </c>
      <c r="N21" s="78">
        <f t="shared" si="2"/>
        <v>15</v>
      </c>
      <c r="O21" s="78">
        <f t="shared" si="2"/>
        <v>12</v>
      </c>
      <c r="P21" s="78">
        <f t="shared" si="2"/>
        <v>16</v>
      </c>
      <c r="Q21" s="78">
        <f t="shared" si="2"/>
        <v>15</v>
      </c>
      <c r="R21" s="78">
        <f t="shared" si="2"/>
        <v>11</v>
      </c>
      <c r="S21" s="78">
        <f t="shared" si="2"/>
        <v>15</v>
      </c>
      <c r="T21" s="43"/>
      <c r="U21" s="44"/>
    </row>
    <row r="22" spans="1:22" ht="16.5" thickBot="1">
      <c r="A22" s="52"/>
      <c r="B22" s="65" t="s">
        <v>50</v>
      </c>
      <c r="C22" s="66"/>
      <c r="D22" s="66"/>
      <c r="E22" s="66"/>
      <c r="F22" s="66"/>
      <c r="G22" s="66"/>
      <c r="H22" s="66"/>
      <c r="I22" s="66"/>
      <c r="J22" s="66">
        <v>4</v>
      </c>
      <c r="K22" s="66"/>
      <c r="L22" s="66"/>
      <c r="M22" s="66"/>
      <c r="N22" s="66">
        <v>4</v>
      </c>
      <c r="O22" s="66">
        <v>2</v>
      </c>
      <c r="P22" s="66"/>
      <c r="Q22" s="65"/>
      <c r="R22" s="66"/>
      <c r="S22" s="66">
        <v>1</v>
      </c>
      <c r="T22" s="52"/>
      <c r="U22" s="53"/>
    </row>
  </sheetData>
  <conditionalFormatting sqref="U2:U20">
    <cfRule type="cellIs" dxfId="23" priority="1" operator="lessThan">
      <formula>60</formula>
    </cfRule>
    <cfRule type="cellIs" dxfId="22" priority="2" operator="between">
      <formula>60</formula>
      <formula>75</formula>
    </cfRule>
    <cfRule type="cellIs" dxfId="21" priority="3" operator="between">
      <formula>75</formula>
      <formula>90</formula>
    </cfRule>
    <cfRule type="cellIs" dxfId="20" priority="4" operator="greaterThan">
      <formula>90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28"/>
  <sheetViews>
    <sheetView workbookViewId="0">
      <selection activeCell="R3" sqref="R3"/>
    </sheetView>
  </sheetViews>
  <sheetFormatPr defaultRowHeight="15"/>
  <cols>
    <col min="2" max="2" width="12.28515625" bestFit="1" customWidth="1"/>
    <col min="3" max="5" width="4.42578125" bestFit="1" customWidth="1"/>
    <col min="6" max="6" width="13.28515625" bestFit="1" customWidth="1"/>
    <col min="9" max="9" width="9.85546875" bestFit="1" customWidth="1"/>
    <col min="10" max="10" width="5.5703125" bestFit="1" customWidth="1"/>
    <col min="11" max="11" width="16" bestFit="1" customWidth="1"/>
    <col min="12" max="12" width="5.5703125" bestFit="1" customWidth="1"/>
    <col min="13" max="13" width="15.42578125" bestFit="1" customWidth="1"/>
    <col min="14" max="14" width="5.5703125" bestFit="1" customWidth="1"/>
    <col min="15" max="15" width="12.5703125" bestFit="1" customWidth="1"/>
    <col min="17" max="17" width="7.85546875" bestFit="1" customWidth="1"/>
    <col min="18" max="18" width="6.140625" bestFit="1" customWidth="1"/>
    <col min="19" max="19" width="10.85546875" bestFit="1" customWidth="1"/>
  </cols>
  <sheetData>
    <row r="1" spans="1:19" ht="16.5" thickBot="1">
      <c r="A1" s="70"/>
      <c r="B1" s="70"/>
      <c r="C1" s="35" t="s">
        <v>190</v>
      </c>
      <c r="D1" s="35" t="s">
        <v>191</v>
      </c>
      <c r="E1" s="35" t="s">
        <v>192</v>
      </c>
      <c r="F1" s="35" t="s">
        <v>193</v>
      </c>
      <c r="G1" s="35" t="s">
        <v>194</v>
      </c>
      <c r="H1" s="35" t="s">
        <v>195</v>
      </c>
      <c r="I1" s="35" t="s">
        <v>196</v>
      </c>
      <c r="J1" s="35" t="s">
        <v>197</v>
      </c>
      <c r="K1" s="35" t="s">
        <v>200</v>
      </c>
      <c r="L1" s="35" t="s">
        <v>201</v>
      </c>
      <c r="M1" s="35" t="s">
        <v>202</v>
      </c>
      <c r="N1" s="35" t="s">
        <v>203</v>
      </c>
      <c r="O1" s="35" t="s">
        <v>204</v>
      </c>
      <c r="P1" s="35" t="s">
        <v>205</v>
      </c>
      <c r="Q1" s="35" t="s">
        <v>47</v>
      </c>
      <c r="R1" s="35" t="s">
        <v>48</v>
      </c>
      <c r="S1" s="35" t="s">
        <v>227</v>
      </c>
    </row>
    <row r="2" spans="1:19" ht="15.75">
      <c r="A2" s="36" t="s">
        <v>0</v>
      </c>
      <c r="B2" s="61" t="s">
        <v>1</v>
      </c>
      <c r="C2" s="93">
        <v>1</v>
      </c>
      <c r="D2" s="73">
        <v>0</v>
      </c>
      <c r="E2" s="73">
        <v>0</v>
      </c>
      <c r="F2" s="73">
        <v>1</v>
      </c>
      <c r="G2" s="73">
        <v>0</v>
      </c>
      <c r="H2" s="73">
        <v>0</v>
      </c>
      <c r="I2" s="73">
        <v>0</v>
      </c>
      <c r="J2" s="73">
        <v>0</v>
      </c>
      <c r="K2" s="73">
        <v>0</v>
      </c>
      <c r="L2" s="73">
        <v>0</v>
      </c>
      <c r="M2" s="73">
        <v>0</v>
      </c>
      <c r="N2" s="73">
        <v>0</v>
      </c>
      <c r="O2" s="73">
        <v>0</v>
      </c>
      <c r="P2" s="100">
        <v>0</v>
      </c>
      <c r="Q2" s="74">
        <f t="shared" ref="Q2:Q20" si="0">SUM(C2:P2)</f>
        <v>2</v>
      </c>
      <c r="R2" s="103">
        <f t="shared" ref="R2:R20" si="1">Q2*100/COUNT(C2:P2)</f>
        <v>14.285714285714286</v>
      </c>
      <c r="S2" t="str">
        <f>IF(R2&gt;90,"Super",IF(R2&gt;75,"Dobré",IF(R2&gt;60,"Bída","Tragédie!")))</f>
        <v>Tragédie!</v>
      </c>
    </row>
    <row r="3" spans="1:19" ht="15.75">
      <c r="A3" s="43" t="s">
        <v>112</v>
      </c>
      <c r="B3" s="70" t="s">
        <v>136</v>
      </c>
      <c r="C3" s="94">
        <v>0</v>
      </c>
      <c r="D3" s="76">
        <v>1</v>
      </c>
      <c r="E3" s="76">
        <v>0</v>
      </c>
      <c r="F3" s="76">
        <v>1</v>
      </c>
      <c r="G3" s="76">
        <v>0</v>
      </c>
      <c r="H3" s="76">
        <v>1</v>
      </c>
      <c r="I3" s="76">
        <v>1</v>
      </c>
      <c r="J3" s="76">
        <v>0</v>
      </c>
      <c r="K3" s="76">
        <v>1</v>
      </c>
      <c r="L3" s="76">
        <v>1</v>
      </c>
      <c r="M3" s="76">
        <v>1</v>
      </c>
      <c r="N3" s="76">
        <v>0</v>
      </c>
      <c r="O3" s="76">
        <v>0</v>
      </c>
      <c r="P3" s="101">
        <v>0</v>
      </c>
      <c r="Q3" s="77">
        <f t="shared" si="0"/>
        <v>7</v>
      </c>
      <c r="R3" s="104">
        <f t="shared" si="1"/>
        <v>50</v>
      </c>
      <c r="S3" t="str">
        <f t="shared" ref="S3:S20" si="2">IF(R3&gt;90,"Super",IF(R3&gt;75,"Dobré",IF(R3&gt;60,"Bída","Tragédie!")))</f>
        <v>Tragédie!</v>
      </c>
    </row>
    <row r="4" spans="1:19" ht="15.75">
      <c r="A4" s="43" t="s">
        <v>4</v>
      </c>
      <c r="B4" s="70" t="s">
        <v>5</v>
      </c>
      <c r="C4" s="94">
        <v>0</v>
      </c>
      <c r="D4" s="76">
        <v>0</v>
      </c>
      <c r="E4" s="76">
        <v>0</v>
      </c>
      <c r="F4" s="76">
        <v>0</v>
      </c>
      <c r="G4" s="76">
        <v>1</v>
      </c>
      <c r="H4" s="76">
        <v>1</v>
      </c>
      <c r="I4" s="76">
        <v>1</v>
      </c>
      <c r="J4" s="76">
        <v>1</v>
      </c>
      <c r="K4" s="76">
        <v>1</v>
      </c>
      <c r="L4" s="76">
        <v>1</v>
      </c>
      <c r="M4" s="76">
        <v>1</v>
      </c>
      <c r="N4" s="76">
        <v>1</v>
      </c>
      <c r="O4" s="76">
        <v>0</v>
      </c>
      <c r="P4" s="101">
        <v>1</v>
      </c>
      <c r="Q4" s="77">
        <f t="shared" si="0"/>
        <v>9</v>
      </c>
      <c r="R4" s="104">
        <f t="shared" si="1"/>
        <v>64.285714285714292</v>
      </c>
      <c r="S4" t="str">
        <f t="shared" si="2"/>
        <v>Bída</v>
      </c>
    </row>
    <row r="5" spans="1:19" ht="15.75">
      <c r="A5" s="43" t="s">
        <v>6</v>
      </c>
      <c r="B5" s="70" t="s">
        <v>7</v>
      </c>
      <c r="C5" s="94">
        <v>0</v>
      </c>
      <c r="D5" s="76">
        <v>1</v>
      </c>
      <c r="E5" s="76">
        <v>0</v>
      </c>
      <c r="F5" s="76">
        <v>0</v>
      </c>
      <c r="G5" s="76">
        <v>0</v>
      </c>
      <c r="H5" s="76">
        <v>1</v>
      </c>
      <c r="I5" s="76">
        <v>1</v>
      </c>
      <c r="J5" s="76">
        <v>0</v>
      </c>
      <c r="K5" s="76">
        <v>0</v>
      </c>
      <c r="L5" s="76">
        <v>0</v>
      </c>
      <c r="M5" s="76">
        <v>0</v>
      </c>
      <c r="N5" s="76">
        <v>0</v>
      </c>
      <c r="O5" s="76">
        <v>0</v>
      </c>
      <c r="P5" s="101">
        <v>0</v>
      </c>
      <c r="Q5" s="77">
        <f t="shared" si="0"/>
        <v>3</v>
      </c>
      <c r="R5" s="104">
        <f t="shared" si="1"/>
        <v>21.428571428571427</v>
      </c>
      <c r="S5" t="str">
        <f t="shared" si="2"/>
        <v>Tragédie!</v>
      </c>
    </row>
    <row r="6" spans="1:19" ht="15.75">
      <c r="A6" s="43" t="s">
        <v>8</v>
      </c>
      <c r="B6" s="70" t="s">
        <v>9</v>
      </c>
      <c r="C6" s="94">
        <v>1</v>
      </c>
      <c r="D6" s="76">
        <v>1</v>
      </c>
      <c r="E6" s="76">
        <v>1</v>
      </c>
      <c r="F6" s="76">
        <v>1</v>
      </c>
      <c r="G6" s="76">
        <v>0</v>
      </c>
      <c r="H6" s="76">
        <v>1</v>
      </c>
      <c r="I6" s="76">
        <v>1</v>
      </c>
      <c r="J6" s="76">
        <v>1</v>
      </c>
      <c r="K6" s="76">
        <v>1</v>
      </c>
      <c r="L6" s="76">
        <v>0</v>
      </c>
      <c r="M6" s="76">
        <v>1</v>
      </c>
      <c r="N6" s="76">
        <v>0</v>
      </c>
      <c r="O6" s="76">
        <v>0</v>
      </c>
      <c r="P6" s="101">
        <v>0</v>
      </c>
      <c r="Q6" s="77">
        <f t="shared" si="0"/>
        <v>9</v>
      </c>
      <c r="R6" s="104">
        <f t="shared" si="1"/>
        <v>64.285714285714292</v>
      </c>
      <c r="S6" t="str">
        <f t="shared" si="2"/>
        <v>Bída</v>
      </c>
    </row>
    <row r="7" spans="1:19" ht="15.75">
      <c r="A7" s="43" t="s">
        <v>10</v>
      </c>
      <c r="B7" s="70" t="s">
        <v>11</v>
      </c>
      <c r="C7" s="94">
        <v>1</v>
      </c>
      <c r="D7" s="76">
        <v>1</v>
      </c>
      <c r="E7" s="76">
        <v>1</v>
      </c>
      <c r="F7" s="76">
        <v>1</v>
      </c>
      <c r="G7" s="76">
        <v>1</v>
      </c>
      <c r="H7" s="76">
        <v>1</v>
      </c>
      <c r="I7" s="76">
        <v>1</v>
      </c>
      <c r="J7" s="76">
        <v>1</v>
      </c>
      <c r="K7" s="76">
        <v>1</v>
      </c>
      <c r="L7" s="76">
        <v>1</v>
      </c>
      <c r="M7" s="76">
        <v>1</v>
      </c>
      <c r="N7" s="76">
        <v>1</v>
      </c>
      <c r="O7" s="76">
        <v>1</v>
      </c>
      <c r="P7" s="101">
        <v>1</v>
      </c>
      <c r="Q7" s="77">
        <f t="shared" si="0"/>
        <v>14</v>
      </c>
      <c r="R7" s="104">
        <f t="shared" si="1"/>
        <v>100</v>
      </c>
      <c r="S7" t="str">
        <f t="shared" si="2"/>
        <v>Super</v>
      </c>
    </row>
    <row r="8" spans="1:19" ht="15.75">
      <c r="A8" s="43" t="s">
        <v>0</v>
      </c>
      <c r="B8" s="70" t="s">
        <v>12</v>
      </c>
      <c r="C8" s="94">
        <v>1</v>
      </c>
      <c r="D8" s="76">
        <v>1</v>
      </c>
      <c r="E8" s="76">
        <v>1</v>
      </c>
      <c r="F8" s="76">
        <v>1</v>
      </c>
      <c r="G8" s="76">
        <v>1</v>
      </c>
      <c r="H8" s="76">
        <v>1</v>
      </c>
      <c r="I8" s="76">
        <v>1</v>
      </c>
      <c r="J8" s="76">
        <v>1</v>
      </c>
      <c r="K8" s="76">
        <v>1</v>
      </c>
      <c r="L8" s="76">
        <v>1</v>
      </c>
      <c r="M8" s="76">
        <v>1</v>
      </c>
      <c r="N8" s="76">
        <v>1</v>
      </c>
      <c r="O8" s="76">
        <v>0</v>
      </c>
      <c r="P8" s="101">
        <v>1</v>
      </c>
      <c r="Q8" s="77">
        <f t="shared" si="0"/>
        <v>13</v>
      </c>
      <c r="R8" s="104">
        <f t="shared" si="1"/>
        <v>92.857142857142861</v>
      </c>
      <c r="S8" t="str">
        <f t="shared" si="2"/>
        <v>Super</v>
      </c>
    </row>
    <row r="9" spans="1:19" ht="15.75">
      <c r="A9" s="43" t="s">
        <v>6</v>
      </c>
      <c r="B9" s="70" t="s">
        <v>15</v>
      </c>
      <c r="C9" s="94">
        <v>1</v>
      </c>
      <c r="D9" s="76">
        <v>1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1</v>
      </c>
      <c r="M9" s="76">
        <v>1</v>
      </c>
      <c r="N9" s="76">
        <v>1</v>
      </c>
      <c r="O9" s="76">
        <v>0</v>
      </c>
      <c r="P9" s="101">
        <v>0</v>
      </c>
      <c r="Q9" s="77">
        <f t="shared" si="0"/>
        <v>5</v>
      </c>
      <c r="R9" s="104">
        <f t="shared" si="1"/>
        <v>35.714285714285715</v>
      </c>
      <c r="S9" t="str">
        <f t="shared" si="2"/>
        <v>Tragédie!</v>
      </c>
    </row>
    <row r="10" spans="1:19" ht="15.75">
      <c r="A10" s="43" t="s">
        <v>16</v>
      </c>
      <c r="B10" s="70" t="s">
        <v>17</v>
      </c>
      <c r="C10" s="94">
        <v>1</v>
      </c>
      <c r="D10" s="76">
        <v>1</v>
      </c>
      <c r="E10" s="76">
        <v>1</v>
      </c>
      <c r="F10" s="76">
        <v>1</v>
      </c>
      <c r="G10" s="76">
        <v>1</v>
      </c>
      <c r="H10" s="76">
        <v>1</v>
      </c>
      <c r="I10" s="76">
        <v>1</v>
      </c>
      <c r="J10" s="76">
        <v>1</v>
      </c>
      <c r="K10" s="76">
        <v>1</v>
      </c>
      <c r="L10" s="76">
        <v>1</v>
      </c>
      <c r="M10" s="76">
        <v>1</v>
      </c>
      <c r="N10" s="76">
        <v>1</v>
      </c>
      <c r="O10" s="76">
        <v>0</v>
      </c>
      <c r="P10" s="101">
        <v>1</v>
      </c>
      <c r="Q10" s="77">
        <f t="shared" si="0"/>
        <v>13</v>
      </c>
      <c r="R10" s="104">
        <f t="shared" si="1"/>
        <v>92.857142857142861</v>
      </c>
      <c r="S10" t="str">
        <f t="shared" si="2"/>
        <v>Super</v>
      </c>
    </row>
    <row r="11" spans="1:19" ht="15.75">
      <c r="A11" s="43" t="s">
        <v>20</v>
      </c>
      <c r="B11" s="70" t="s">
        <v>21</v>
      </c>
      <c r="C11" s="94">
        <v>1</v>
      </c>
      <c r="D11" s="76">
        <v>1</v>
      </c>
      <c r="E11" s="76">
        <v>1</v>
      </c>
      <c r="F11" s="76">
        <v>1</v>
      </c>
      <c r="G11" s="76">
        <v>1</v>
      </c>
      <c r="H11" s="76">
        <v>1</v>
      </c>
      <c r="I11" s="76">
        <v>1</v>
      </c>
      <c r="J11" s="76">
        <v>1</v>
      </c>
      <c r="K11" s="76">
        <v>1</v>
      </c>
      <c r="L11" s="76">
        <v>0</v>
      </c>
      <c r="M11" s="76">
        <v>0</v>
      </c>
      <c r="N11" s="76">
        <v>1</v>
      </c>
      <c r="O11" s="76">
        <v>1</v>
      </c>
      <c r="P11" s="101">
        <v>1</v>
      </c>
      <c r="Q11" s="77">
        <f t="shared" si="0"/>
        <v>12</v>
      </c>
      <c r="R11" s="104">
        <f t="shared" si="1"/>
        <v>85.714285714285708</v>
      </c>
      <c r="S11" t="str">
        <f t="shared" si="2"/>
        <v>Dobré</v>
      </c>
    </row>
    <row r="12" spans="1:19" ht="15.75">
      <c r="A12" s="43" t="s">
        <v>21</v>
      </c>
      <c r="B12" s="70" t="s">
        <v>22</v>
      </c>
      <c r="C12" s="94">
        <v>0</v>
      </c>
      <c r="D12" s="76">
        <v>0</v>
      </c>
      <c r="E12" s="76">
        <v>1</v>
      </c>
      <c r="F12" s="76">
        <v>1</v>
      </c>
      <c r="G12" s="76">
        <v>1</v>
      </c>
      <c r="H12" s="76">
        <v>1</v>
      </c>
      <c r="I12" s="76">
        <v>1</v>
      </c>
      <c r="J12" s="76">
        <v>1</v>
      </c>
      <c r="K12" s="76">
        <v>1</v>
      </c>
      <c r="L12" s="76">
        <v>0</v>
      </c>
      <c r="M12" s="76">
        <v>1</v>
      </c>
      <c r="N12" s="76">
        <v>1</v>
      </c>
      <c r="O12" s="76">
        <v>0</v>
      </c>
      <c r="P12" s="101">
        <v>1</v>
      </c>
      <c r="Q12" s="77">
        <f t="shared" si="0"/>
        <v>10</v>
      </c>
      <c r="R12" s="104">
        <f t="shared" si="1"/>
        <v>71.428571428571431</v>
      </c>
      <c r="S12" t="str">
        <f t="shared" si="2"/>
        <v>Bída</v>
      </c>
    </row>
    <row r="13" spans="1:19" ht="15.75">
      <c r="A13" s="43" t="s">
        <v>23</v>
      </c>
      <c r="B13" s="70" t="s">
        <v>24</v>
      </c>
      <c r="C13" s="94">
        <v>1</v>
      </c>
      <c r="D13" s="76">
        <v>1</v>
      </c>
      <c r="E13" s="76">
        <v>1</v>
      </c>
      <c r="F13" s="76">
        <v>1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1</v>
      </c>
      <c r="O13" s="76">
        <v>0</v>
      </c>
      <c r="P13" s="101">
        <v>1</v>
      </c>
      <c r="Q13" s="77">
        <f t="shared" si="0"/>
        <v>6</v>
      </c>
      <c r="R13" s="104">
        <f t="shared" si="1"/>
        <v>42.857142857142854</v>
      </c>
      <c r="S13" t="str">
        <f t="shared" si="2"/>
        <v>Tragédie!</v>
      </c>
    </row>
    <row r="14" spans="1:19" ht="15.75">
      <c r="A14" s="43" t="s">
        <v>27</v>
      </c>
      <c r="B14" s="70" t="s">
        <v>28</v>
      </c>
      <c r="C14" s="94">
        <v>1</v>
      </c>
      <c r="D14" s="76">
        <v>1</v>
      </c>
      <c r="E14" s="76">
        <v>1</v>
      </c>
      <c r="F14" s="76">
        <v>1</v>
      </c>
      <c r="G14" s="76">
        <v>1</v>
      </c>
      <c r="H14" s="76">
        <v>1</v>
      </c>
      <c r="I14" s="76">
        <v>1</v>
      </c>
      <c r="J14" s="76">
        <v>1</v>
      </c>
      <c r="K14" s="76">
        <v>1</v>
      </c>
      <c r="L14" s="76">
        <v>1</v>
      </c>
      <c r="M14" s="76">
        <v>1</v>
      </c>
      <c r="N14" s="76">
        <v>1</v>
      </c>
      <c r="O14" s="76">
        <v>1</v>
      </c>
      <c r="P14" s="101">
        <v>1</v>
      </c>
      <c r="Q14" s="77">
        <f t="shared" si="0"/>
        <v>14</v>
      </c>
      <c r="R14" s="104">
        <f t="shared" si="1"/>
        <v>100</v>
      </c>
      <c r="S14" t="str">
        <f t="shared" si="2"/>
        <v>Super</v>
      </c>
    </row>
    <row r="15" spans="1:19" ht="15.75">
      <c r="A15" s="43" t="s">
        <v>29</v>
      </c>
      <c r="B15" s="70" t="s">
        <v>30</v>
      </c>
      <c r="C15" s="94">
        <v>1</v>
      </c>
      <c r="D15" s="76">
        <v>1</v>
      </c>
      <c r="E15" s="76">
        <v>1</v>
      </c>
      <c r="F15" s="76">
        <v>1</v>
      </c>
      <c r="G15" s="76">
        <v>1</v>
      </c>
      <c r="H15" s="76">
        <v>1</v>
      </c>
      <c r="I15" s="76">
        <v>1</v>
      </c>
      <c r="J15" s="76">
        <v>1</v>
      </c>
      <c r="K15" s="76">
        <v>1</v>
      </c>
      <c r="L15" s="76">
        <v>0</v>
      </c>
      <c r="M15" s="76">
        <v>1</v>
      </c>
      <c r="N15" s="76">
        <v>1</v>
      </c>
      <c r="O15" s="76">
        <v>1</v>
      </c>
      <c r="P15" s="101">
        <v>1</v>
      </c>
      <c r="Q15" s="77">
        <f t="shared" si="0"/>
        <v>13</v>
      </c>
      <c r="R15" s="104">
        <f t="shared" si="1"/>
        <v>92.857142857142861</v>
      </c>
      <c r="S15" t="str">
        <f t="shared" si="2"/>
        <v>Super</v>
      </c>
    </row>
    <row r="16" spans="1:19" ht="15.75">
      <c r="A16" s="43" t="s">
        <v>31</v>
      </c>
      <c r="B16" s="70" t="s">
        <v>32</v>
      </c>
      <c r="C16" s="94">
        <v>1</v>
      </c>
      <c r="D16" s="76">
        <v>1</v>
      </c>
      <c r="E16" s="76">
        <v>1</v>
      </c>
      <c r="F16" s="76">
        <v>0</v>
      </c>
      <c r="G16" s="76">
        <v>1</v>
      </c>
      <c r="H16" s="76">
        <v>1</v>
      </c>
      <c r="I16" s="76">
        <v>1</v>
      </c>
      <c r="J16" s="76">
        <v>1</v>
      </c>
      <c r="K16" s="76">
        <v>1</v>
      </c>
      <c r="L16" s="76">
        <v>1</v>
      </c>
      <c r="M16" s="76">
        <v>1</v>
      </c>
      <c r="N16" s="76">
        <v>1</v>
      </c>
      <c r="O16" s="76">
        <v>1</v>
      </c>
      <c r="P16" s="101">
        <v>1</v>
      </c>
      <c r="Q16" s="77">
        <f t="shared" si="0"/>
        <v>13</v>
      </c>
      <c r="R16" s="104">
        <f t="shared" si="1"/>
        <v>92.857142857142861</v>
      </c>
      <c r="S16" t="str">
        <f t="shared" si="2"/>
        <v>Super</v>
      </c>
    </row>
    <row r="17" spans="1:19" ht="15.75">
      <c r="A17" s="43" t="s">
        <v>2</v>
      </c>
      <c r="B17" s="70" t="s">
        <v>33</v>
      </c>
      <c r="C17" s="94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101">
        <v>0</v>
      </c>
      <c r="Q17" s="77">
        <f t="shared" si="0"/>
        <v>0</v>
      </c>
      <c r="R17" s="104">
        <f t="shared" si="1"/>
        <v>0</v>
      </c>
      <c r="S17" t="str">
        <f t="shared" si="2"/>
        <v>Tragédie!</v>
      </c>
    </row>
    <row r="18" spans="1:19" ht="15.75">
      <c r="A18" s="43" t="s">
        <v>77</v>
      </c>
      <c r="B18" s="78" t="s">
        <v>78</v>
      </c>
      <c r="C18" s="94">
        <v>1</v>
      </c>
      <c r="D18" s="76">
        <v>1</v>
      </c>
      <c r="E18" s="76">
        <v>1</v>
      </c>
      <c r="F18" s="76">
        <v>1</v>
      </c>
      <c r="G18" s="76">
        <v>1</v>
      </c>
      <c r="H18" s="76">
        <v>1</v>
      </c>
      <c r="I18" s="76">
        <v>1</v>
      </c>
      <c r="J18" s="76">
        <v>1</v>
      </c>
      <c r="K18" s="76">
        <v>1</v>
      </c>
      <c r="L18" s="76">
        <v>1</v>
      </c>
      <c r="M18" s="76">
        <v>1</v>
      </c>
      <c r="N18" s="76">
        <v>1</v>
      </c>
      <c r="O18" s="76">
        <v>1</v>
      </c>
      <c r="P18" s="101">
        <v>1</v>
      </c>
      <c r="Q18" s="77">
        <f t="shared" si="0"/>
        <v>14</v>
      </c>
      <c r="R18" s="104">
        <f t="shared" si="1"/>
        <v>100</v>
      </c>
      <c r="S18" t="str">
        <f t="shared" si="2"/>
        <v>Super</v>
      </c>
    </row>
    <row r="19" spans="1:19" ht="15.75">
      <c r="A19" s="43" t="s">
        <v>13</v>
      </c>
      <c r="B19" s="78" t="s">
        <v>137</v>
      </c>
      <c r="C19" s="94">
        <v>1</v>
      </c>
      <c r="D19" s="76">
        <v>1</v>
      </c>
      <c r="E19" s="76">
        <v>1</v>
      </c>
      <c r="F19" s="76">
        <v>1</v>
      </c>
      <c r="G19" s="76">
        <v>0</v>
      </c>
      <c r="H19" s="76">
        <v>0</v>
      </c>
      <c r="I19" s="76">
        <v>1</v>
      </c>
      <c r="J19" s="76">
        <v>1</v>
      </c>
      <c r="K19" s="76">
        <v>1</v>
      </c>
      <c r="L19" s="76">
        <v>1</v>
      </c>
      <c r="M19" s="76">
        <v>1</v>
      </c>
      <c r="N19" s="76">
        <v>1</v>
      </c>
      <c r="O19" s="76">
        <v>1</v>
      </c>
      <c r="P19" s="101">
        <v>1</v>
      </c>
      <c r="Q19" s="77">
        <f t="shared" si="0"/>
        <v>12</v>
      </c>
      <c r="R19" s="104">
        <f t="shared" si="1"/>
        <v>85.714285714285708</v>
      </c>
      <c r="S19" t="str">
        <f t="shared" si="2"/>
        <v>Dobré</v>
      </c>
    </row>
    <row r="20" spans="1:19" ht="16.5" thickBot="1">
      <c r="A20" s="43" t="s">
        <v>165</v>
      </c>
      <c r="B20" s="78" t="s">
        <v>166</v>
      </c>
      <c r="C20" s="95">
        <v>1</v>
      </c>
      <c r="D20" s="79">
        <v>1</v>
      </c>
      <c r="E20" s="79">
        <v>0</v>
      </c>
      <c r="F20" s="79">
        <v>1</v>
      </c>
      <c r="G20" s="79">
        <v>1</v>
      </c>
      <c r="H20" s="79">
        <v>1</v>
      </c>
      <c r="I20" s="79">
        <v>1</v>
      </c>
      <c r="J20" s="79">
        <v>0</v>
      </c>
      <c r="K20" s="79">
        <v>1</v>
      </c>
      <c r="L20" s="79">
        <v>1</v>
      </c>
      <c r="M20" s="79">
        <v>1</v>
      </c>
      <c r="N20" s="79">
        <v>1</v>
      </c>
      <c r="O20" s="79">
        <v>1</v>
      </c>
      <c r="P20" s="102">
        <v>1</v>
      </c>
      <c r="Q20" s="80">
        <f t="shared" si="0"/>
        <v>12</v>
      </c>
      <c r="R20" s="105">
        <f t="shared" si="1"/>
        <v>85.714285714285708</v>
      </c>
      <c r="S20" t="str">
        <f t="shared" si="2"/>
        <v>Dobré</v>
      </c>
    </row>
    <row r="21" spans="1:19" ht="15.75">
      <c r="A21" s="59" t="s">
        <v>47</v>
      </c>
      <c r="B21" s="60" t="s">
        <v>49</v>
      </c>
      <c r="C21" s="78">
        <f t="shared" ref="C21:P21" si="3">SUM(C2:C20)</f>
        <v>14</v>
      </c>
      <c r="D21" s="78">
        <f t="shared" si="3"/>
        <v>15</v>
      </c>
      <c r="E21" s="78">
        <f t="shared" si="3"/>
        <v>12</v>
      </c>
      <c r="F21" s="78">
        <f>SUM(F2:F20)+F22</f>
        <v>16</v>
      </c>
      <c r="G21" s="78">
        <f>SUM(G2:G20)+G22</f>
        <v>12</v>
      </c>
      <c r="H21" s="78">
        <f t="shared" si="3"/>
        <v>14</v>
      </c>
      <c r="I21" s="78">
        <f t="shared" si="3"/>
        <v>15</v>
      </c>
      <c r="J21" s="78">
        <f t="shared" si="3"/>
        <v>12</v>
      </c>
      <c r="K21" s="78">
        <f t="shared" si="3"/>
        <v>14</v>
      </c>
      <c r="L21" s="78">
        <f t="shared" si="3"/>
        <v>11</v>
      </c>
      <c r="M21" s="78">
        <f t="shared" si="3"/>
        <v>14</v>
      </c>
      <c r="N21" s="78">
        <f t="shared" si="3"/>
        <v>14</v>
      </c>
      <c r="O21" s="78">
        <f t="shared" si="3"/>
        <v>8</v>
      </c>
      <c r="P21" s="78">
        <f t="shared" si="3"/>
        <v>13</v>
      </c>
      <c r="Q21" s="43"/>
      <c r="R21" s="44"/>
    </row>
    <row r="22" spans="1:19" ht="16.5" thickBot="1">
      <c r="A22" s="52"/>
      <c r="B22" s="65" t="s">
        <v>50</v>
      </c>
      <c r="C22" s="66"/>
      <c r="D22" s="66"/>
      <c r="E22" s="66"/>
      <c r="F22" s="66">
        <v>2</v>
      </c>
      <c r="G22" s="66">
        <v>1</v>
      </c>
      <c r="H22" s="66"/>
      <c r="I22" s="66"/>
      <c r="J22" s="66">
        <v>0</v>
      </c>
      <c r="K22" s="66"/>
      <c r="L22" s="66"/>
      <c r="M22" s="66"/>
      <c r="N22" s="66"/>
      <c r="O22" s="66">
        <v>4</v>
      </c>
      <c r="P22" s="66"/>
      <c r="Q22" s="52"/>
      <c r="R22" s="53"/>
    </row>
    <row r="23" spans="1:19" ht="15.75">
      <c r="B23" s="81" t="s">
        <v>198</v>
      </c>
      <c r="F23" s="78">
        <v>1</v>
      </c>
      <c r="G23" s="78">
        <v>1</v>
      </c>
    </row>
    <row r="24" spans="1:19" ht="15.75">
      <c r="B24" s="81" t="s">
        <v>199</v>
      </c>
      <c r="F24" s="78">
        <v>1</v>
      </c>
      <c r="H24">
        <v>1</v>
      </c>
    </row>
    <row r="25" spans="1:19" ht="15.75">
      <c r="B25" s="81" t="s">
        <v>206</v>
      </c>
    </row>
    <row r="26" spans="1:19" ht="15.75">
      <c r="B26" s="81" t="s">
        <v>207</v>
      </c>
    </row>
    <row r="27" spans="1:19" ht="15.75">
      <c r="B27" s="81" t="s">
        <v>208</v>
      </c>
    </row>
    <row r="28" spans="1:19" ht="15.75">
      <c r="B28" s="81" t="s">
        <v>209</v>
      </c>
    </row>
  </sheetData>
  <conditionalFormatting sqref="R2:R20">
    <cfRule type="cellIs" dxfId="15" priority="1" operator="lessThan">
      <formula>60</formula>
    </cfRule>
    <cfRule type="cellIs" dxfId="14" priority="2" operator="between">
      <formula>60</formula>
      <formula>75</formula>
    </cfRule>
    <cfRule type="cellIs" dxfId="13" priority="3" operator="between">
      <formula>75</formula>
      <formula>90</formula>
    </cfRule>
    <cfRule type="cellIs" dxfId="12" priority="4" operator="greaterThan">
      <formula>90</formula>
    </cfRule>
  </conditionalFormatting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26"/>
  <sheetViews>
    <sheetView workbookViewId="0">
      <selection activeCell="L13" sqref="L13"/>
    </sheetView>
  </sheetViews>
  <sheetFormatPr defaultRowHeight="15"/>
  <cols>
    <col min="2" max="2" width="12.28515625" bestFit="1" customWidth="1"/>
    <col min="3" max="4" width="4.42578125" bestFit="1" customWidth="1"/>
    <col min="5" max="5" width="12.42578125" bestFit="1" customWidth="1"/>
    <col min="6" max="6" width="4.42578125" bestFit="1" customWidth="1"/>
    <col min="7" max="7" width="12.42578125" bestFit="1" customWidth="1"/>
    <col min="8" max="8" width="5.5703125" bestFit="1" customWidth="1"/>
    <col min="9" max="9" width="12.42578125" bestFit="1" customWidth="1"/>
    <col min="10" max="11" width="5.5703125" bestFit="1" customWidth="1"/>
    <col min="12" max="12" width="12.28515625" bestFit="1" customWidth="1"/>
    <col min="13" max="14" width="5.5703125" bestFit="1" customWidth="1"/>
    <col min="15" max="15" width="9.140625" bestFit="1" customWidth="1"/>
    <col min="16" max="16" width="11.7109375" bestFit="1" customWidth="1"/>
    <col min="17" max="17" width="7.85546875" bestFit="1" customWidth="1"/>
    <col min="18" max="18" width="6.140625" bestFit="1" customWidth="1"/>
    <col min="19" max="19" width="10.85546875" bestFit="1" customWidth="1"/>
  </cols>
  <sheetData>
    <row r="1" spans="1:19" ht="16.5" thickBot="1">
      <c r="A1" s="70"/>
      <c r="B1" s="70"/>
      <c r="C1" s="35" t="s">
        <v>210</v>
      </c>
      <c r="D1" s="35" t="s">
        <v>211</v>
      </c>
      <c r="E1" s="35" t="s">
        <v>212</v>
      </c>
      <c r="F1" s="35" t="s">
        <v>213</v>
      </c>
      <c r="G1" s="35" t="s">
        <v>222</v>
      </c>
      <c r="H1" s="35" t="s">
        <v>214</v>
      </c>
      <c r="I1" s="35" t="s">
        <v>215</v>
      </c>
      <c r="J1" s="35" t="s">
        <v>216</v>
      </c>
      <c r="K1" s="35" t="s">
        <v>217</v>
      </c>
      <c r="L1" s="35" t="s">
        <v>218</v>
      </c>
      <c r="M1" s="35" t="s">
        <v>219</v>
      </c>
      <c r="N1" s="35" t="s">
        <v>220</v>
      </c>
      <c r="O1" s="35" t="s">
        <v>225</v>
      </c>
      <c r="P1" s="35" t="s">
        <v>221</v>
      </c>
      <c r="Q1" s="35" t="s">
        <v>47</v>
      </c>
      <c r="R1" s="35" t="s">
        <v>48</v>
      </c>
      <c r="S1" s="35" t="s">
        <v>227</v>
      </c>
    </row>
    <row r="2" spans="1:19" ht="15.75">
      <c r="A2" s="36" t="s">
        <v>0</v>
      </c>
      <c r="B2" s="61" t="s">
        <v>1</v>
      </c>
      <c r="C2" s="93">
        <v>0</v>
      </c>
      <c r="D2" s="73">
        <v>0</v>
      </c>
      <c r="E2" s="73">
        <v>0</v>
      </c>
      <c r="F2" s="73">
        <v>1</v>
      </c>
      <c r="G2" s="73">
        <v>0</v>
      </c>
      <c r="H2" s="73">
        <v>0</v>
      </c>
      <c r="I2" s="73">
        <v>0</v>
      </c>
      <c r="J2" s="73">
        <v>1</v>
      </c>
      <c r="K2" s="73">
        <v>0</v>
      </c>
      <c r="L2" s="73">
        <v>1</v>
      </c>
      <c r="M2" s="73">
        <v>0</v>
      </c>
      <c r="N2" s="73">
        <v>1</v>
      </c>
      <c r="O2" s="73">
        <v>1</v>
      </c>
      <c r="P2" s="100">
        <v>1</v>
      </c>
      <c r="Q2" s="74">
        <f t="shared" ref="Q2:Q20" si="0">SUM(C2:P2)</f>
        <v>6</v>
      </c>
      <c r="R2" s="103">
        <f t="shared" ref="R2:R20" si="1">Q2*100/COUNT(C2:P2)</f>
        <v>42.857142857142854</v>
      </c>
      <c r="S2" t="str">
        <f>IF(R2&gt;90,"Super",IF(R2&gt;75,"Dobré",IF(R2&gt;60,"Bída","Tragédie!")))</f>
        <v>Tragédie!</v>
      </c>
    </row>
    <row r="3" spans="1:19" ht="15.75">
      <c r="A3" s="43" t="s">
        <v>112</v>
      </c>
      <c r="B3" s="70" t="s">
        <v>136</v>
      </c>
      <c r="C3" s="94">
        <v>1</v>
      </c>
      <c r="D3" s="76">
        <v>0</v>
      </c>
      <c r="E3" s="76">
        <v>1</v>
      </c>
      <c r="F3" s="76">
        <v>0</v>
      </c>
      <c r="G3" s="76">
        <v>1</v>
      </c>
      <c r="H3" s="76">
        <v>0</v>
      </c>
      <c r="I3" s="76">
        <v>1</v>
      </c>
      <c r="J3" s="76">
        <v>0</v>
      </c>
      <c r="K3" s="76">
        <v>0</v>
      </c>
      <c r="L3" s="76">
        <v>1</v>
      </c>
      <c r="M3" s="76">
        <v>1</v>
      </c>
      <c r="N3" s="76">
        <v>0</v>
      </c>
      <c r="O3" s="76">
        <v>0</v>
      </c>
      <c r="P3" s="101">
        <v>0</v>
      </c>
      <c r="Q3" s="77">
        <f t="shared" si="0"/>
        <v>6</v>
      </c>
      <c r="R3" s="104">
        <f t="shared" si="1"/>
        <v>42.857142857142854</v>
      </c>
      <c r="S3" t="str">
        <f t="shared" ref="S3:S20" si="2">IF(R3&gt;90,"Super",IF(R3&gt;75,"Dobré",IF(R3&gt;60,"Bída","Tragédie!")))</f>
        <v>Tragédie!</v>
      </c>
    </row>
    <row r="4" spans="1:19" ht="15.75">
      <c r="A4" s="43" t="s">
        <v>4</v>
      </c>
      <c r="B4" s="70" t="s">
        <v>5</v>
      </c>
      <c r="C4" s="94">
        <v>1</v>
      </c>
      <c r="D4" s="76">
        <v>1</v>
      </c>
      <c r="E4" s="76">
        <v>1</v>
      </c>
      <c r="F4" s="76">
        <v>1</v>
      </c>
      <c r="G4" s="76">
        <v>1</v>
      </c>
      <c r="H4" s="76">
        <v>1</v>
      </c>
      <c r="I4" s="76">
        <v>1</v>
      </c>
      <c r="J4" s="76">
        <v>1</v>
      </c>
      <c r="K4" s="76">
        <v>1</v>
      </c>
      <c r="L4" s="76">
        <v>1</v>
      </c>
      <c r="M4" s="76">
        <v>1</v>
      </c>
      <c r="N4" s="76">
        <v>1</v>
      </c>
      <c r="O4" s="76">
        <v>1</v>
      </c>
      <c r="P4" s="101">
        <v>1</v>
      </c>
      <c r="Q4" s="77">
        <f t="shared" si="0"/>
        <v>14</v>
      </c>
      <c r="R4" s="104">
        <f t="shared" si="1"/>
        <v>100</v>
      </c>
      <c r="S4" t="str">
        <f t="shared" si="2"/>
        <v>Super</v>
      </c>
    </row>
    <row r="5" spans="1:19" ht="15.75">
      <c r="A5" s="43" t="s">
        <v>6</v>
      </c>
      <c r="B5" s="70" t="s">
        <v>7</v>
      </c>
      <c r="C5" s="94">
        <v>1</v>
      </c>
      <c r="D5" s="76">
        <v>0</v>
      </c>
      <c r="E5" s="76">
        <v>1</v>
      </c>
      <c r="F5" s="76">
        <v>1</v>
      </c>
      <c r="G5" s="76">
        <v>0</v>
      </c>
      <c r="H5" s="76">
        <v>1</v>
      </c>
      <c r="I5" s="76">
        <v>0</v>
      </c>
      <c r="J5" s="76">
        <v>0</v>
      </c>
      <c r="K5" s="76">
        <v>1</v>
      </c>
      <c r="L5" s="76">
        <v>1</v>
      </c>
      <c r="M5" s="76">
        <v>1</v>
      </c>
      <c r="N5" s="76">
        <v>1</v>
      </c>
      <c r="O5" s="76">
        <v>0</v>
      </c>
      <c r="P5" s="101">
        <v>1</v>
      </c>
      <c r="Q5" s="77">
        <f t="shared" si="0"/>
        <v>9</v>
      </c>
      <c r="R5" s="104">
        <f t="shared" si="1"/>
        <v>64.285714285714292</v>
      </c>
      <c r="S5" t="str">
        <f t="shared" si="2"/>
        <v>Bída</v>
      </c>
    </row>
    <row r="6" spans="1:19" ht="15.75">
      <c r="A6" s="43" t="s">
        <v>8</v>
      </c>
      <c r="B6" s="70" t="s">
        <v>9</v>
      </c>
      <c r="C6" s="94">
        <v>0</v>
      </c>
      <c r="D6" s="76">
        <v>0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76">
        <v>0</v>
      </c>
      <c r="M6" s="76">
        <v>1</v>
      </c>
      <c r="N6" s="76">
        <v>0</v>
      </c>
      <c r="O6" s="76">
        <v>0</v>
      </c>
      <c r="P6" s="101">
        <v>0</v>
      </c>
      <c r="Q6" s="77">
        <f t="shared" si="0"/>
        <v>1</v>
      </c>
      <c r="R6" s="104">
        <f t="shared" si="1"/>
        <v>7.1428571428571432</v>
      </c>
      <c r="S6" t="str">
        <f t="shared" si="2"/>
        <v>Tragédie!</v>
      </c>
    </row>
    <row r="7" spans="1:19" ht="15.75">
      <c r="A7" s="43" t="s">
        <v>10</v>
      </c>
      <c r="B7" s="70" t="s">
        <v>11</v>
      </c>
      <c r="C7" s="94">
        <v>1</v>
      </c>
      <c r="D7" s="76">
        <v>1</v>
      </c>
      <c r="E7" s="76">
        <v>1</v>
      </c>
      <c r="F7" s="76">
        <v>1</v>
      </c>
      <c r="G7" s="76">
        <v>1</v>
      </c>
      <c r="H7" s="76">
        <v>1</v>
      </c>
      <c r="I7" s="76">
        <v>1</v>
      </c>
      <c r="J7" s="76">
        <v>0</v>
      </c>
      <c r="K7" s="76">
        <v>1</v>
      </c>
      <c r="L7" s="76">
        <v>1</v>
      </c>
      <c r="M7" s="76">
        <v>1</v>
      </c>
      <c r="N7" s="76">
        <v>1</v>
      </c>
      <c r="O7" s="76">
        <v>1</v>
      </c>
      <c r="P7" s="101">
        <v>1</v>
      </c>
      <c r="Q7" s="77">
        <f t="shared" si="0"/>
        <v>13</v>
      </c>
      <c r="R7" s="104">
        <f t="shared" si="1"/>
        <v>92.857142857142861</v>
      </c>
      <c r="S7" t="str">
        <f t="shared" si="2"/>
        <v>Super</v>
      </c>
    </row>
    <row r="8" spans="1:19" ht="15.75">
      <c r="A8" s="43" t="s">
        <v>0</v>
      </c>
      <c r="B8" s="70" t="s">
        <v>12</v>
      </c>
      <c r="C8" s="94">
        <v>1</v>
      </c>
      <c r="D8" s="76">
        <v>1</v>
      </c>
      <c r="E8" s="76">
        <v>1</v>
      </c>
      <c r="F8" s="76">
        <v>1</v>
      </c>
      <c r="G8" s="76">
        <v>1</v>
      </c>
      <c r="H8" s="76">
        <v>1</v>
      </c>
      <c r="I8" s="76">
        <v>1</v>
      </c>
      <c r="J8" s="76">
        <v>0</v>
      </c>
      <c r="K8" s="76">
        <v>1</v>
      </c>
      <c r="L8" s="76">
        <v>1</v>
      </c>
      <c r="M8" s="76">
        <v>1</v>
      </c>
      <c r="N8" s="76">
        <v>1</v>
      </c>
      <c r="O8" s="76">
        <v>1</v>
      </c>
      <c r="P8" s="101">
        <v>1</v>
      </c>
      <c r="Q8" s="77">
        <f t="shared" si="0"/>
        <v>13</v>
      </c>
      <c r="R8" s="104">
        <f t="shared" si="1"/>
        <v>92.857142857142861</v>
      </c>
      <c r="S8" t="str">
        <f t="shared" si="2"/>
        <v>Super</v>
      </c>
    </row>
    <row r="9" spans="1:19" ht="15.75">
      <c r="A9" s="43" t="s">
        <v>6</v>
      </c>
      <c r="B9" s="70" t="s">
        <v>15</v>
      </c>
      <c r="C9" s="94">
        <v>0</v>
      </c>
      <c r="D9" s="76">
        <v>1</v>
      </c>
      <c r="E9" s="76">
        <v>1</v>
      </c>
      <c r="F9" s="76">
        <v>1</v>
      </c>
      <c r="G9" s="76">
        <v>1</v>
      </c>
      <c r="H9" s="76">
        <v>0</v>
      </c>
      <c r="I9" s="76">
        <v>0</v>
      </c>
      <c r="J9" s="76">
        <v>0</v>
      </c>
      <c r="K9" s="76">
        <v>1</v>
      </c>
      <c r="L9" s="76">
        <v>1</v>
      </c>
      <c r="M9" s="76">
        <v>0</v>
      </c>
      <c r="N9" s="76">
        <v>0</v>
      </c>
      <c r="O9" s="76">
        <v>0</v>
      </c>
      <c r="P9" s="101">
        <v>0</v>
      </c>
      <c r="Q9" s="77">
        <f t="shared" si="0"/>
        <v>6</v>
      </c>
      <c r="R9" s="104">
        <f t="shared" si="1"/>
        <v>42.857142857142854</v>
      </c>
      <c r="S9" t="str">
        <f t="shared" si="2"/>
        <v>Tragédie!</v>
      </c>
    </row>
    <row r="10" spans="1:19" ht="15.75">
      <c r="A10" s="43" t="s">
        <v>16</v>
      </c>
      <c r="B10" s="70" t="s">
        <v>17</v>
      </c>
      <c r="C10" s="94">
        <v>1</v>
      </c>
      <c r="D10" s="76">
        <v>1</v>
      </c>
      <c r="E10" s="76">
        <v>1</v>
      </c>
      <c r="F10" s="76">
        <v>1</v>
      </c>
      <c r="G10" s="76">
        <v>1</v>
      </c>
      <c r="H10" s="76">
        <v>1</v>
      </c>
      <c r="I10" s="76">
        <v>1</v>
      </c>
      <c r="J10" s="76">
        <v>0</v>
      </c>
      <c r="K10" s="76">
        <v>1</v>
      </c>
      <c r="L10" s="76">
        <v>1</v>
      </c>
      <c r="M10" s="76">
        <v>0</v>
      </c>
      <c r="N10" s="76">
        <v>1</v>
      </c>
      <c r="O10" s="76">
        <v>1</v>
      </c>
      <c r="P10" s="101">
        <v>1</v>
      </c>
      <c r="Q10" s="77">
        <f t="shared" si="0"/>
        <v>12</v>
      </c>
      <c r="R10" s="104">
        <f t="shared" si="1"/>
        <v>85.714285714285708</v>
      </c>
      <c r="S10" t="str">
        <f t="shared" si="2"/>
        <v>Dobré</v>
      </c>
    </row>
    <row r="11" spans="1:19" ht="15.75">
      <c r="A11" s="43" t="s">
        <v>20</v>
      </c>
      <c r="B11" s="70" t="s">
        <v>21</v>
      </c>
      <c r="C11" s="94">
        <v>1</v>
      </c>
      <c r="D11" s="76">
        <v>1</v>
      </c>
      <c r="E11" s="76">
        <v>1</v>
      </c>
      <c r="F11" s="76">
        <v>1</v>
      </c>
      <c r="G11" s="76">
        <v>1</v>
      </c>
      <c r="H11" s="76">
        <v>1</v>
      </c>
      <c r="I11" s="76">
        <v>1</v>
      </c>
      <c r="J11" s="76">
        <v>1</v>
      </c>
      <c r="K11" s="76">
        <v>1</v>
      </c>
      <c r="L11" s="76">
        <v>1</v>
      </c>
      <c r="M11" s="76">
        <v>0</v>
      </c>
      <c r="N11" s="76">
        <v>0</v>
      </c>
      <c r="O11" s="76">
        <v>0</v>
      </c>
      <c r="P11" s="101">
        <v>0</v>
      </c>
      <c r="Q11" s="77">
        <f t="shared" si="0"/>
        <v>10</v>
      </c>
      <c r="R11" s="104">
        <f t="shared" si="1"/>
        <v>71.428571428571431</v>
      </c>
      <c r="S11" t="str">
        <f t="shared" si="2"/>
        <v>Bída</v>
      </c>
    </row>
    <row r="12" spans="1:19" ht="15.75">
      <c r="A12" s="43" t="s">
        <v>21</v>
      </c>
      <c r="B12" s="70" t="s">
        <v>22</v>
      </c>
      <c r="C12" s="94">
        <v>1</v>
      </c>
      <c r="D12" s="76">
        <v>1</v>
      </c>
      <c r="E12" s="76">
        <v>1</v>
      </c>
      <c r="F12" s="76">
        <v>1</v>
      </c>
      <c r="G12" s="76">
        <v>0</v>
      </c>
      <c r="H12" s="76">
        <v>0</v>
      </c>
      <c r="I12" s="76">
        <v>0</v>
      </c>
      <c r="J12" s="76">
        <v>1</v>
      </c>
      <c r="K12" s="76">
        <v>1</v>
      </c>
      <c r="L12" s="76">
        <v>1</v>
      </c>
      <c r="M12" s="76">
        <v>1</v>
      </c>
      <c r="N12" s="76">
        <v>1</v>
      </c>
      <c r="O12" s="76">
        <v>1</v>
      </c>
      <c r="P12" s="101">
        <v>0</v>
      </c>
      <c r="Q12" s="77">
        <f t="shared" si="0"/>
        <v>10</v>
      </c>
      <c r="R12" s="104">
        <f t="shared" si="1"/>
        <v>71.428571428571431</v>
      </c>
      <c r="S12" t="str">
        <f t="shared" si="2"/>
        <v>Bída</v>
      </c>
    </row>
    <row r="13" spans="1:19" ht="15.75">
      <c r="A13" s="43" t="s">
        <v>23</v>
      </c>
      <c r="B13" s="70" t="s">
        <v>24</v>
      </c>
      <c r="C13" s="94">
        <v>1</v>
      </c>
      <c r="D13" s="76">
        <v>1</v>
      </c>
      <c r="E13" s="76">
        <v>0</v>
      </c>
      <c r="F13" s="76">
        <v>1</v>
      </c>
      <c r="G13" s="76">
        <v>1</v>
      </c>
      <c r="H13" s="76">
        <v>1</v>
      </c>
      <c r="I13" s="76">
        <v>1</v>
      </c>
      <c r="J13" s="76">
        <v>1</v>
      </c>
      <c r="K13" s="76">
        <v>1</v>
      </c>
      <c r="L13" s="76">
        <v>1</v>
      </c>
      <c r="M13" s="76">
        <v>1</v>
      </c>
      <c r="N13" s="76">
        <v>1</v>
      </c>
      <c r="O13" s="76">
        <v>0</v>
      </c>
      <c r="P13" s="101">
        <v>0</v>
      </c>
      <c r="Q13" s="77">
        <f t="shared" si="0"/>
        <v>11</v>
      </c>
      <c r="R13" s="104">
        <f t="shared" si="1"/>
        <v>78.571428571428569</v>
      </c>
      <c r="S13" t="str">
        <f t="shared" si="2"/>
        <v>Dobré</v>
      </c>
    </row>
    <row r="14" spans="1:19" ht="15.75">
      <c r="A14" s="43" t="s">
        <v>27</v>
      </c>
      <c r="B14" s="70" t="s">
        <v>28</v>
      </c>
      <c r="C14" s="94">
        <v>1</v>
      </c>
      <c r="D14" s="76">
        <v>1</v>
      </c>
      <c r="E14" s="76">
        <v>1</v>
      </c>
      <c r="F14" s="76">
        <v>1</v>
      </c>
      <c r="G14" s="76">
        <v>1</v>
      </c>
      <c r="H14" s="76">
        <v>1</v>
      </c>
      <c r="I14" s="76">
        <v>1</v>
      </c>
      <c r="J14" s="76">
        <v>1</v>
      </c>
      <c r="K14" s="76">
        <v>1</v>
      </c>
      <c r="L14" s="76">
        <v>1</v>
      </c>
      <c r="M14" s="76">
        <v>1</v>
      </c>
      <c r="N14" s="76">
        <v>1</v>
      </c>
      <c r="O14" s="76">
        <v>1</v>
      </c>
      <c r="P14" s="101">
        <v>1</v>
      </c>
      <c r="Q14" s="77">
        <f t="shared" si="0"/>
        <v>14</v>
      </c>
      <c r="R14" s="104">
        <f t="shared" si="1"/>
        <v>100</v>
      </c>
      <c r="S14" t="str">
        <f t="shared" si="2"/>
        <v>Super</v>
      </c>
    </row>
    <row r="15" spans="1:19" ht="15.75">
      <c r="A15" s="43" t="s">
        <v>29</v>
      </c>
      <c r="B15" s="70" t="s">
        <v>30</v>
      </c>
      <c r="C15" s="94">
        <v>1</v>
      </c>
      <c r="D15" s="76">
        <v>0</v>
      </c>
      <c r="E15" s="76">
        <v>1</v>
      </c>
      <c r="F15" s="76">
        <v>1</v>
      </c>
      <c r="G15" s="76">
        <v>1</v>
      </c>
      <c r="H15" s="76">
        <v>0</v>
      </c>
      <c r="I15" s="76">
        <v>1</v>
      </c>
      <c r="J15" s="76">
        <v>0</v>
      </c>
      <c r="K15" s="76">
        <v>1</v>
      </c>
      <c r="L15" s="76">
        <v>1</v>
      </c>
      <c r="M15" s="76">
        <v>0</v>
      </c>
      <c r="N15" s="76">
        <v>0</v>
      </c>
      <c r="O15" s="76">
        <v>1</v>
      </c>
      <c r="P15" s="101">
        <v>1</v>
      </c>
      <c r="Q15" s="77">
        <f t="shared" si="0"/>
        <v>9</v>
      </c>
      <c r="R15" s="104">
        <f t="shared" si="1"/>
        <v>64.285714285714292</v>
      </c>
      <c r="S15" t="str">
        <f t="shared" si="2"/>
        <v>Bída</v>
      </c>
    </row>
    <row r="16" spans="1:19" ht="15.75">
      <c r="A16" s="43" t="s">
        <v>31</v>
      </c>
      <c r="B16" s="70" t="s">
        <v>32</v>
      </c>
      <c r="C16" s="94">
        <v>1</v>
      </c>
      <c r="D16" s="76">
        <v>1</v>
      </c>
      <c r="E16" s="76">
        <v>1</v>
      </c>
      <c r="F16" s="76">
        <v>1</v>
      </c>
      <c r="G16" s="76">
        <v>0</v>
      </c>
      <c r="H16" s="76">
        <v>1</v>
      </c>
      <c r="I16" s="76">
        <v>1</v>
      </c>
      <c r="J16" s="76">
        <v>1</v>
      </c>
      <c r="K16" s="76">
        <v>1</v>
      </c>
      <c r="L16" s="76">
        <v>1</v>
      </c>
      <c r="M16" s="76">
        <v>0</v>
      </c>
      <c r="N16" s="76">
        <v>0</v>
      </c>
      <c r="O16" s="76">
        <v>1</v>
      </c>
      <c r="P16" s="101">
        <v>0</v>
      </c>
      <c r="Q16" s="77">
        <f t="shared" si="0"/>
        <v>10</v>
      </c>
      <c r="R16" s="104">
        <f t="shared" si="1"/>
        <v>71.428571428571431</v>
      </c>
      <c r="S16" t="str">
        <f t="shared" si="2"/>
        <v>Bída</v>
      </c>
    </row>
    <row r="17" spans="1:19" ht="15.75">
      <c r="A17" s="43" t="s">
        <v>2</v>
      </c>
      <c r="B17" s="70" t="s">
        <v>33</v>
      </c>
      <c r="C17" s="94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1</v>
      </c>
      <c r="K17" s="76">
        <v>1</v>
      </c>
      <c r="L17" s="76">
        <v>1</v>
      </c>
      <c r="M17" s="76">
        <v>0</v>
      </c>
      <c r="N17" s="76">
        <v>0</v>
      </c>
      <c r="O17" s="76">
        <v>1</v>
      </c>
      <c r="P17" s="101">
        <v>0</v>
      </c>
      <c r="Q17" s="77">
        <f t="shared" si="0"/>
        <v>4</v>
      </c>
      <c r="R17" s="104">
        <f t="shared" si="1"/>
        <v>28.571428571428573</v>
      </c>
      <c r="S17" t="str">
        <f t="shared" si="2"/>
        <v>Tragédie!</v>
      </c>
    </row>
    <row r="18" spans="1:19" ht="15.75">
      <c r="A18" s="43" t="s">
        <v>77</v>
      </c>
      <c r="B18" s="78" t="s">
        <v>78</v>
      </c>
      <c r="C18" s="94">
        <v>0</v>
      </c>
      <c r="D18" s="76">
        <v>0</v>
      </c>
      <c r="E18" s="76">
        <v>0</v>
      </c>
      <c r="F18" s="76">
        <v>0</v>
      </c>
      <c r="G18" s="76">
        <v>1</v>
      </c>
      <c r="H18" s="76">
        <v>1</v>
      </c>
      <c r="I18" s="76">
        <v>1</v>
      </c>
      <c r="J18" s="76">
        <v>0</v>
      </c>
      <c r="K18" s="76">
        <v>0</v>
      </c>
      <c r="L18" s="76">
        <v>0</v>
      </c>
      <c r="M18" s="76">
        <v>0</v>
      </c>
      <c r="N18" s="76">
        <v>1</v>
      </c>
      <c r="O18" s="76">
        <v>1</v>
      </c>
      <c r="P18" s="101">
        <v>1</v>
      </c>
      <c r="Q18" s="77">
        <f t="shared" si="0"/>
        <v>6</v>
      </c>
      <c r="R18" s="104">
        <f t="shared" si="1"/>
        <v>42.857142857142854</v>
      </c>
      <c r="S18" t="str">
        <f t="shared" si="2"/>
        <v>Tragédie!</v>
      </c>
    </row>
    <row r="19" spans="1:19" ht="15.75">
      <c r="A19" s="43" t="s">
        <v>13</v>
      </c>
      <c r="B19" s="78" t="s">
        <v>137</v>
      </c>
      <c r="C19" s="94">
        <v>0</v>
      </c>
      <c r="D19" s="76">
        <v>0</v>
      </c>
      <c r="E19" s="76">
        <v>1</v>
      </c>
      <c r="F19" s="76">
        <v>1</v>
      </c>
      <c r="G19" s="76">
        <v>1</v>
      </c>
      <c r="H19" s="76">
        <v>1</v>
      </c>
      <c r="I19" s="76">
        <v>1</v>
      </c>
      <c r="J19" s="76">
        <v>0</v>
      </c>
      <c r="K19" s="76">
        <v>1</v>
      </c>
      <c r="L19" s="76">
        <v>1</v>
      </c>
      <c r="M19" s="76">
        <v>0</v>
      </c>
      <c r="N19" s="76">
        <v>1</v>
      </c>
      <c r="O19" s="76">
        <v>1</v>
      </c>
      <c r="P19" s="101">
        <v>1</v>
      </c>
      <c r="Q19" s="77">
        <f t="shared" si="0"/>
        <v>10</v>
      </c>
      <c r="R19" s="104">
        <f t="shared" si="1"/>
        <v>71.428571428571431</v>
      </c>
      <c r="S19" t="str">
        <f t="shared" si="2"/>
        <v>Bída</v>
      </c>
    </row>
    <row r="20" spans="1:19" ht="16.5" thickBot="1">
      <c r="A20" s="43" t="s">
        <v>165</v>
      </c>
      <c r="B20" s="78" t="s">
        <v>166</v>
      </c>
      <c r="C20" s="95">
        <v>1</v>
      </c>
      <c r="D20" s="79">
        <v>1</v>
      </c>
      <c r="E20" s="79">
        <v>1</v>
      </c>
      <c r="F20" s="79">
        <v>1</v>
      </c>
      <c r="G20" s="79">
        <v>1</v>
      </c>
      <c r="H20" s="79">
        <v>0</v>
      </c>
      <c r="I20" s="79">
        <v>1</v>
      </c>
      <c r="J20" s="79">
        <v>1</v>
      </c>
      <c r="K20" s="79">
        <v>1</v>
      </c>
      <c r="L20" s="79">
        <v>1</v>
      </c>
      <c r="M20" s="79">
        <v>1</v>
      </c>
      <c r="N20" s="79">
        <v>1</v>
      </c>
      <c r="O20" s="79">
        <v>1</v>
      </c>
      <c r="P20" s="102">
        <v>1</v>
      </c>
      <c r="Q20" s="80">
        <f t="shared" si="0"/>
        <v>13</v>
      </c>
      <c r="R20" s="105">
        <f t="shared" si="1"/>
        <v>92.857142857142861</v>
      </c>
      <c r="S20" t="str">
        <f t="shared" si="2"/>
        <v>Super</v>
      </c>
    </row>
    <row r="21" spans="1:19" ht="15.75">
      <c r="A21" s="59" t="s">
        <v>47</v>
      </c>
      <c r="B21" s="60" t="s">
        <v>49</v>
      </c>
      <c r="C21" s="78">
        <f t="shared" ref="C21:P21" si="3">SUM(C2:C20)</f>
        <v>13</v>
      </c>
      <c r="D21" s="78">
        <f t="shared" si="3"/>
        <v>11</v>
      </c>
      <c r="E21" s="78">
        <f t="shared" si="3"/>
        <v>14</v>
      </c>
      <c r="F21" s="78">
        <f>SUM(F2:F20)+F22</f>
        <v>15</v>
      </c>
      <c r="G21" s="78">
        <f>SUM(G2:G20)+G22</f>
        <v>16</v>
      </c>
      <c r="H21" s="78">
        <f t="shared" si="3"/>
        <v>11</v>
      </c>
      <c r="I21" s="78">
        <f>SUM(I2:I20)+I22</f>
        <v>14</v>
      </c>
      <c r="J21" s="78">
        <f t="shared" si="3"/>
        <v>9</v>
      </c>
      <c r="K21" s="78">
        <f t="shared" si="3"/>
        <v>15</v>
      </c>
      <c r="L21" s="78">
        <f t="shared" si="3"/>
        <v>17</v>
      </c>
      <c r="M21" s="78">
        <f t="shared" si="3"/>
        <v>10</v>
      </c>
      <c r="N21" s="78">
        <f t="shared" si="3"/>
        <v>12</v>
      </c>
      <c r="O21" s="78">
        <f>SUM(O2:O20)+O26</f>
        <v>14</v>
      </c>
      <c r="P21" s="78">
        <f>SUM(P2:P20)+P26</f>
        <v>12</v>
      </c>
      <c r="Q21" s="43"/>
      <c r="R21" s="44"/>
    </row>
    <row r="22" spans="1:19" ht="16.5" thickBot="1">
      <c r="A22" s="52"/>
      <c r="B22" s="65" t="s">
        <v>50</v>
      </c>
      <c r="C22" s="66"/>
      <c r="D22" s="66"/>
      <c r="E22" s="66"/>
      <c r="F22" s="66"/>
      <c r="G22" s="66">
        <v>3</v>
      </c>
      <c r="H22" s="66"/>
      <c r="I22" s="66">
        <v>1</v>
      </c>
      <c r="J22" s="66"/>
      <c r="K22" s="66"/>
      <c r="L22" s="66"/>
      <c r="M22" s="66"/>
      <c r="N22" s="66"/>
      <c r="O22" s="66"/>
      <c r="P22" s="66"/>
      <c r="Q22" s="52"/>
      <c r="R22" s="53"/>
    </row>
    <row r="23" spans="1:19" ht="15.75">
      <c r="B23" s="81" t="s">
        <v>223</v>
      </c>
      <c r="G23" s="78">
        <v>1</v>
      </c>
    </row>
    <row r="24" spans="1:19" ht="15.75">
      <c r="B24" s="81" t="s">
        <v>224</v>
      </c>
      <c r="G24" s="78">
        <v>1</v>
      </c>
    </row>
    <row r="25" spans="1:19" ht="15.75">
      <c r="B25" s="81" t="s">
        <v>208</v>
      </c>
      <c r="G25" s="78">
        <v>1</v>
      </c>
      <c r="I25">
        <v>1</v>
      </c>
    </row>
    <row r="26" spans="1:19" ht="15.75">
      <c r="B26" s="81" t="s">
        <v>226</v>
      </c>
      <c r="O26">
        <v>1</v>
      </c>
      <c r="P26">
        <v>1</v>
      </c>
    </row>
  </sheetData>
  <conditionalFormatting sqref="R2:R20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U6">
    <cfRule type="cellIs" dxfId="76" priority="5" operator="greaterThan">
      <formula>90</formula>
    </cfRule>
  </conditionalFormatting>
  <conditionalFormatting sqref="R2:R20">
    <cfRule type="cellIs" dxfId="7" priority="1" operator="lessThan">
      <formula>60</formula>
    </cfRule>
    <cfRule type="cellIs" dxfId="6" priority="2" operator="between">
      <formula>60</formula>
      <formula>75</formula>
    </cfRule>
    <cfRule type="cellIs" dxfId="5" priority="3" operator="between">
      <formula>75</formula>
      <formula>90</formula>
    </cfRule>
    <cfRule type="cellIs" dxfId="4" priority="4" operator="greaterThan">
      <formula>90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X28"/>
  <sheetViews>
    <sheetView tabSelected="1" topLeftCell="A6" workbookViewId="0">
      <selection activeCell="B20" sqref="B20"/>
    </sheetView>
  </sheetViews>
  <sheetFormatPr defaultRowHeight="15"/>
  <cols>
    <col min="2" max="2" width="12.28515625" bestFit="1" customWidth="1"/>
    <col min="3" max="3" width="6.140625" style="121" bestFit="1" customWidth="1"/>
    <col min="4" max="4" width="4.140625" bestFit="1" customWidth="1"/>
    <col min="5" max="5" width="5.42578125" bestFit="1" customWidth="1"/>
    <col min="6" max="6" width="8.42578125" bestFit="1" customWidth="1"/>
    <col min="7" max="7" width="8.5703125" bestFit="1" customWidth="1"/>
    <col min="8" max="8" width="7.7109375" bestFit="1" customWidth="1"/>
    <col min="9" max="9" width="6.140625" bestFit="1" customWidth="1"/>
    <col min="10" max="10" width="10.42578125" bestFit="1" customWidth="1"/>
    <col min="11" max="11" width="6.42578125" bestFit="1" customWidth="1"/>
    <col min="12" max="12" width="5.28515625" bestFit="1" customWidth="1"/>
    <col min="13" max="13" width="7.140625" bestFit="1" customWidth="1"/>
    <col min="14" max="14" width="6.85546875" bestFit="1" customWidth="1"/>
    <col min="15" max="16" width="7.28515625" bestFit="1" customWidth="1"/>
    <col min="17" max="17" width="7.7109375" bestFit="1" customWidth="1"/>
    <col min="18" max="18" width="6.140625" bestFit="1" customWidth="1"/>
    <col min="19" max="19" width="10.42578125" bestFit="1" customWidth="1"/>
    <col min="20" max="20" width="6" bestFit="1" customWidth="1"/>
    <col min="21" max="21" width="6.140625" bestFit="1" customWidth="1"/>
    <col min="22" max="22" width="10.42578125" bestFit="1" customWidth="1"/>
  </cols>
  <sheetData>
    <row r="1" spans="1:24">
      <c r="A1" s="129" t="s">
        <v>247</v>
      </c>
      <c r="B1" s="147"/>
      <c r="C1" s="150" t="s">
        <v>244</v>
      </c>
      <c r="D1" s="130"/>
      <c r="E1" s="130"/>
      <c r="F1" s="130"/>
      <c r="G1" s="130"/>
      <c r="H1" s="130"/>
      <c r="I1" s="130"/>
      <c r="J1" s="131"/>
      <c r="K1" s="150" t="s">
        <v>243</v>
      </c>
      <c r="L1" s="130"/>
      <c r="M1" s="130"/>
      <c r="N1" s="130"/>
      <c r="O1" s="130"/>
      <c r="P1" s="130"/>
      <c r="Q1" s="130"/>
      <c r="R1" s="130"/>
      <c r="S1" s="131"/>
      <c r="T1" s="146" t="s">
        <v>245</v>
      </c>
      <c r="U1" s="130"/>
      <c r="V1" s="131"/>
      <c r="W1" s="123"/>
      <c r="X1" s="122"/>
    </row>
    <row r="2" spans="1:24" ht="15.75" thickBot="1">
      <c r="A2" s="145"/>
      <c r="B2" s="148"/>
      <c r="C2" s="151" t="s">
        <v>228</v>
      </c>
      <c r="D2" s="138" t="s">
        <v>229</v>
      </c>
      <c r="E2" s="138" t="s">
        <v>239</v>
      </c>
      <c r="F2" s="138" t="s">
        <v>230</v>
      </c>
      <c r="G2" s="138" t="s">
        <v>231</v>
      </c>
      <c r="H2" s="138" t="s">
        <v>47</v>
      </c>
      <c r="I2" s="138" t="s">
        <v>113</v>
      </c>
      <c r="J2" s="140" t="s">
        <v>227</v>
      </c>
      <c r="K2" s="152" t="s">
        <v>232</v>
      </c>
      <c r="L2" s="138" t="s">
        <v>233</v>
      </c>
      <c r="M2" s="138" t="s">
        <v>234</v>
      </c>
      <c r="N2" s="138" t="s">
        <v>235</v>
      </c>
      <c r="O2" s="138" t="s">
        <v>236</v>
      </c>
      <c r="P2" s="138" t="s">
        <v>237</v>
      </c>
      <c r="Q2" s="138" t="s">
        <v>47</v>
      </c>
      <c r="R2" s="138" t="s">
        <v>113</v>
      </c>
      <c r="S2" s="140" t="s">
        <v>227</v>
      </c>
      <c r="T2" s="149" t="s">
        <v>246</v>
      </c>
      <c r="U2" s="138" t="s">
        <v>48</v>
      </c>
      <c r="V2" s="140" t="s">
        <v>227</v>
      </c>
      <c r="W2" s="123"/>
      <c r="X2" s="122"/>
    </row>
    <row r="3" spans="1:24" ht="16.5" thickBot="1">
      <c r="A3" s="170" t="s">
        <v>47</v>
      </c>
      <c r="B3" s="171"/>
      <c r="C3" s="172">
        <v>17</v>
      </c>
      <c r="D3" s="173">
        <v>16</v>
      </c>
      <c r="E3" s="173">
        <v>15</v>
      </c>
      <c r="F3" s="174">
        <v>14</v>
      </c>
      <c r="G3" s="174">
        <v>9</v>
      </c>
      <c r="H3" s="174">
        <f>SUM(C3:G3)</f>
        <v>71</v>
      </c>
      <c r="I3" s="175">
        <f>H3/71*100</f>
        <v>100</v>
      </c>
      <c r="J3" s="176" t="str">
        <f>IF(I3&gt;90,"Super",IF(I3&gt;75,"Dobré",IF(I3&gt;60,"Bída","Tragédie!")))</f>
        <v>Super</v>
      </c>
      <c r="K3" s="177">
        <v>14</v>
      </c>
      <c r="L3" s="173">
        <v>15</v>
      </c>
      <c r="M3" s="173">
        <v>16</v>
      </c>
      <c r="N3" s="173">
        <v>17</v>
      </c>
      <c r="O3" s="173">
        <v>14</v>
      </c>
      <c r="P3" s="173">
        <v>14</v>
      </c>
      <c r="Q3" s="173">
        <f>SUM(K3:P3)</f>
        <v>90</v>
      </c>
      <c r="R3" s="175">
        <f>Q3/90*100</f>
        <v>100</v>
      </c>
      <c r="S3" s="178" t="str">
        <f>IF(R3&gt;90,"Super",IF(R3&gt;75,"Dobré",IF(R3&gt;60,"Bída","Tragédie!")))</f>
        <v>Super</v>
      </c>
      <c r="T3" s="179">
        <f>H3+Q3</f>
        <v>161</v>
      </c>
      <c r="U3" s="175">
        <f>T3/161*100</f>
        <v>100</v>
      </c>
      <c r="V3" s="178" t="str">
        <f>IF(U3&gt;90,"Super",IF(U3&gt;75,"Dobré",IF(U3&gt;60,"Bída","Tragédie!")))</f>
        <v>Super</v>
      </c>
      <c r="W3" s="123"/>
      <c r="X3" s="122"/>
    </row>
    <row r="4" spans="1:24" ht="15.75">
      <c r="A4" s="165" t="s">
        <v>0</v>
      </c>
      <c r="B4" s="166" t="s">
        <v>1</v>
      </c>
      <c r="C4" s="167">
        <v>10</v>
      </c>
      <c r="D4" s="141">
        <v>15</v>
      </c>
      <c r="E4" s="141">
        <v>12</v>
      </c>
      <c r="F4" s="141">
        <v>4</v>
      </c>
      <c r="G4" s="141">
        <v>4</v>
      </c>
      <c r="H4" s="142">
        <f t="shared" ref="H4:H27" si="0">SUM(C4:G4)</f>
        <v>45</v>
      </c>
      <c r="I4" s="143">
        <f t="shared" ref="I4:I28" si="1">H4/71*100</f>
        <v>63.380281690140848</v>
      </c>
      <c r="J4" s="168" t="str">
        <f t="shared" ref="J4:J28" si="2">IF(I4&gt;90,"Super",IF(I4&gt;75,"Dobré",IF(I4&gt;60,"Bída","Tragédie!")))</f>
        <v>Bída</v>
      </c>
      <c r="K4" s="169">
        <v>6</v>
      </c>
      <c r="L4" s="141">
        <v>6</v>
      </c>
      <c r="M4" s="141">
        <v>7</v>
      </c>
      <c r="N4" s="141">
        <v>4</v>
      </c>
      <c r="O4" s="141">
        <v>2</v>
      </c>
      <c r="P4" s="141">
        <v>6</v>
      </c>
      <c r="Q4" s="141">
        <f t="shared" ref="Q4:Q28" si="3">SUM(K4:P4)</f>
        <v>31</v>
      </c>
      <c r="R4" s="143">
        <f t="shared" ref="R4:R28" si="4">Q4/90*100</f>
        <v>34.444444444444443</v>
      </c>
      <c r="S4" s="144" t="str">
        <f t="shared" ref="S4:S28" si="5">IF(R4&gt;90,"Super",IF(R4&gt;75,"Dobré",IF(R4&gt;60,"Bída","Tragédie!")))</f>
        <v>Tragédie!</v>
      </c>
      <c r="T4" s="156">
        <f t="shared" ref="T4:T28" si="6">H4+Q4</f>
        <v>76</v>
      </c>
      <c r="U4" s="143">
        <f t="shared" ref="U4:U28" si="7">T4/161*100</f>
        <v>47.204968944099377</v>
      </c>
      <c r="V4" s="144" t="str">
        <f t="shared" ref="V4:V28" si="8">IF(U4&gt;90,"Super",IF(U4&gt;75,"Dobré",IF(U4&gt;60,"Bída","Tragédie!")))</f>
        <v>Tragédie!</v>
      </c>
      <c r="W4" s="123"/>
      <c r="X4" s="122"/>
    </row>
    <row r="5" spans="1:24" ht="15.75">
      <c r="A5" s="133" t="s">
        <v>2</v>
      </c>
      <c r="B5" s="153" t="s">
        <v>3</v>
      </c>
      <c r="C5" s="158">
        <v>14</v>
      </c>
      <c r="D5" s="124">
        <v>9</v>
      </c>
      <c r="E5" s="124">
        <v>13</v>
      </c>
      <c r="F5" s="124">
        <v>9</v>
      </c>
      <c r="G5" s="124">
        <v>7</v>
      </c>
      <c r="H5" s="125">
        <f t="shared" si="0"/>
        <v>52</v>
      </c>
      <c r="I5" s="126">
        <f t="shared" si="1"/>
        <v>73.239436619718319</v>
      </c>
      <c r="J5" s="159" t="str">
        <f t="shared" si="2"/>
        <v>Bída</v>
      </c>
      <c r="K5" s="163">
        <v>10</v>
      </c>
      <c r="L5" s="124">
        <v>10</v>
      </c>
      <c r="M5" s="124">
        <v>6</v>
      </c>
      <c r="N5" s="124">
        <v>0</v>
      </c>
      <c r="O5" s="124">
        <v>0</v>
      </c>
      <c r="P5" s="124">
        <v>0</v>
      </c>
      <c r="Q5" s="124">
        <f t="shared" si="3"/>
        <v>26</v>
      </c>
      <c r="R5" s="126">
        <f t="shared" si="4"/>
        <v>28.888888888888886</v>
      </c>
      <c r="S5" s="132" t="str">
        <f t="shared" si="5"/>
        <v>Tragédie!</v>
      </c>
      <c r="T5" s="157">
        <f t="shared" si="6"/>
        <v>78</v>
      </c>
      <c r="U5" s="126">
        <f t="shared" si="7"/>
        <v>48.447204968944099</v>
      </c>
      <c r="V5" s="144" t="str">
        <f t="shared" si="8"/>
        <v>Tragédie!</v>
      </c>
      <c r="W5" s="123"/>
      <c r="X5" s="122"/>
    </row>
    <row r="6" spans="1:24" ht="15.75">
      <c r="A6" s="133" t="s">
        <v>6</v>
      </c>
      <c r="B6" s="153" t="s">
        <v>55</v>
      </c>
      <c r="C6" s="158">
        <v>3</v>
      </c>
      <c r="D6" s="124">
        <v>16</v>
      </c>
      <c r="E6" s="124">
        <v>10</v>
      </c>
      <c r="F6" s="124">
        <v>13</v>
      </c>
      <c r="G6" s="124">
        <v>5</v>
      </c>
      <c r="H6" s="125">
        <f t="shared" si="0"/>
        <v>47</v>
      </c>
      <c r="I6" s="126">
        <f t="shared" si="1"/>
        <v>66.197183098591552</v>
      </c>
      <c r="J6" s="159" t="str">
        <f t="shared" si="2"/>
        <v>Bída</v>
      </c>
      <c r="K6" s="163">
        <v>0</v>
      </c>
      <c r="L6" s="124">
        <v>0</v>
      </c>
      <c r="M6" s="124">
        <v>0</v>
      </c>
      <c r="N6" s="124">
        <v>0</v>
      </c>
      <c r="O6" s="124">
        <v>0</v>
      </c>
      <c r="P6" s="124">
        <v>0</v>
      </c>
      <c r="Q6" s="124">
        <f t="shared" si="3"/>
        <v>0</v>
      </c>
      <c r="R6" s="126">
        <f t="shared" si="4"/>
        <v>0</v>
      </c>
      <c r="S6" s="132" t="str">
        <f t="shared" si="5"/>
        <v>Tragédie!</v>
      </c>
      <c r="T6" s="157">
        <f t="shared" si="6"/>
        <v>47</v>
      </c>
      <c r="U6" s="126">
        <f t="shared" si="7"/>
        <v>29.19254658385093</v>
      </c>
      <c r="V6" s="144" t="str">
        <f t="shared" si="8"/>
        <v>Tragédie!</v>
      </c>
      <c r="W6" s="123"/>
      <c r="X6" s="122"/>
    </row>
    <row r="7" spans="1:24" ht="15.75">
      <c r="A7" s="133" t="s">
        <v>4</v>
      </c>
      <c r="B7" s="153" t="s">
        <v>5</v>
      </c>
      <c r="C7" s="158">
        <v>17</v>
      </c>
      <c r="D7" s="124">
        <v>14</v>
      </c>
      <c r="E7" s="124">
        <v>15</v>
      </c>
      <c r="F7" s="124">
        <v>14</v>
      </c>
      <c r="G7" s="124">
        <v>9</v>
      </c>
      <c r="H7" s="125">
        <f t="shared" si="0"/>
        <v>69</v>
      </c>
      <c r="I7" s="126">
        <f t="shared" si="1"/>
        <v>97.183098591549296</v>
      </c>
      <c r="J7" s="159" t="str">
        <f t="shared" si="2"/>
        <v>Super</v>
      </c>
      <c r="K7" s="163">
        <v>14</v>
      </c>
      <c r="L7" s="124">
        <v>11</v>
      </c>
      <c r="M7" s="124">
        <v>16</v>
      </c>
      <c r="N7" s="124">
        <v>17</v>
      </c>
      <c r="O7" s="124">
        <v>13</v>
      </c>
      <c r="P7" s="124">
        <v>14</v>
      </c>
      <c r="Q7" s="124">
        <f t="shared" si="3"/>
        <v>85</v>
      </c>
      <c r="R7" s="126">
        <f t="shared" si="4"/>
        <v>94.444444444444443</v>
      </c>
      <c r="S7" s="132" t="str">
        <f t="shared" si="5"/>
        <v>Super</v>
      </c>
      <c r="T7" s="157">
        <f t="shared" si="6"/>
        <v>154</v>
      </c>
      <c r="U7" s="126">
        <f t="shared" si="7"/>
        <v>95.652173913043484</v>
      </c>
      <c r="V7" s="144" t="str">
        <f t="shared" si="8"/>
        <v>Super</v>
      </c>
      <c r="W7" s="123"/>
      <c r="X7" s="122"/>
    </row>
    <row r="8" spans="1:24" ht="15.75">
      <c r="A8" s="133" t="s">
        <v>6</v>
      </c>
      <c r="B8" s="153" t="s">
        <v>7</v>
      </c>
      <c r="C8" s="158">
        <v>5</v>
      </c>
      <c r="D8" s="124">
        <v>14</v>
      </c>
      <c r="E8" s="124">
        <v>13</v>
      </c>
      <c r="F8" s="124">
        <v>6</v>
      </c>
      <c r="G8" s="124">
        <v>3</v>
      </c>
      <c r="H8" s="125">
        <f t="shared" si="0"/>
        <v>41</v>
      </c>
      <c r="I8" s="126">
        <f t="shared" si="1"/>
        <v>57.74647887323944</v>
      </c>
      <c r="J8" s="159" t="str">
        <f t="shared" si="2"/>
        <v>Tragédie!</v>
      </c>
      <c r="K8" s="163">
        <v>13</v>
      </c>
      <c r="L8" s="124">
        <v>13</v>
      </c>
      <c r="M8" s="124">
        <v>15</v>
      </c>
      <c r="N8" s="124">
        <v>15</v>
      </c>
      <c r="O8" s="124">
        <v>13</v>
      </c>
      <c r="P8" s="124">
        <v>9</v>
      </c>
      <c r="Q8" s="124">
        <f t="shared" si="3"/>
        <v>78</v>
      </c>
      <c r="R8" s="126">
        <f t="shared" si="4"/>
        <v>86.666666666666671</v>
      </c>
      <c r="S8" s="132" t="str">
        <f t="shared" si="5"/>
        <v>Dobré</v>
      </c>
      <c r="T8" s="157">
        <f t="shared" si="6"/>
        <v>119</v>
      </c>
      <c r="U8" s="126">
        <f t="shared" si="7"/>
        <v>73.91304347826086</v>
      </c>
      <c r="V8" s="144" t="str">
        <f t="shared" si="8"/>
        <v>Bída</v>
      </c>
      <c r="W8" s="123"/>
      <c r="X8" s="122"/>
    </row>
    <row r="9" spans="1:24" ht="15.75">
      <c r="A9" s="133" t="s">
        <v>8</v>
      </c>
      <c r="B9" s="153" t="s">
        <v>9</v>
      </c>
      <c r="C9" s="158">
        <v>10</v>
      </c>
      <c r="D9" s="124">
        <v>9</v>
      </c>
      <c r="E9" s="124">
        <v>12</v>
      </c>
      <c r="F9" s="124">
        <v>5</v>
      </c>
      <c r="G9" s="124">
        <v>4</v>
      </c>
      <c r="H9" s="125">
        <f t="shared" si="0"/>
        <v>40</v>
      </c>
      <c r="I9" s="126">
        <f t="shared" si="1"/>
        <v>56.338028169014088</v>
      </c>
      <c r="J9" s="159" t="str">
        <f t="shared" si="2"/>
        <v>Tragédie!</v>
      </c>
      <c r="K9" s="163">
        <v>7</v>
      </c>
      <c r="L9" s="124">
        <v>7</v>
      </c>
      <c r="M9" s="124">
        <v>9</v>
      </c>
      <c r="N9" s="124">
        <v>13</v>
      </c>
      <c r="O9" s="124">
        <v>13</v>
      </c>
      <c r="P9" s="124">
        <v>1</v>
      </c>
      <c r="Q9" s="124">
        <f t="shared" si="3"/>
        <v>50</v>
      </c>
      <c r="R9" s="126">
        <f t="shared" si="4"/>
        <v>55.555555555555557</v>
      </c>
      <c r="S9" s="132" t="str">
        <f t="shared" si="5"/>
        <v>Tragédie!</v>
      </c>
      <c r="T9" s="157">
        <f t="shared" si="6"/>
        <v>90</v>
      </c>
      <c r="U9" s="126">
        <f t="shared" si="7"/>
        <v>55.900621118012417</v>
      </c>
      <c r="V9" s="144" t="str">
        <f t="shared" si="8"/>
        <v>Tragédie!</v>
      </c>
      <c r="W9" s="123"/>
      <c r="X9" s="122"/>
    </row>
    <row r="10" spans="1:24" ht="15.75">
      <c r="A10" s="133" t="s">
        <v>10</v>
      </c>
      <c r="B10" s="153" t="s">
        <v>11</v>
      </c>
      <c r="C10" s="158">
        <v>17</v>
      </c>
      <c r="D10" s="124">
        <v>16</v>
      </c>
      <c r="E10" s="124">
        <v>15</v>
      </c>
      <c r="F10" s="124">
        <v>14</v>
      </c>
      <c r="G10" s="124">
        <v>9</v>
      </c>
      <c r="H10" s="125">
        <f t="shared" si="0"/>
        <v>71</v>
      </c>
      <c r="I10" s="126">
        <f t="shared" si="1"/>
        <v>100</v>
      </c>
      <c r="J10" s="159" t="str">
        <f t="shared" si="2"/>
        <v>Super</v>
      </c>
      <c r="K10" s="163">
        <v>14</v>
      </c>
      <c r="L10" s="124">
        <v>11</v>
      </c>
      <c r="M10" s="124">
        <v>15</v>
      </c>
      <c r="N10" s="124">
        <v>16</v>
      </c>
      <c r="O10" s="124">
        <v>13</v>
      </c>
      <c r="P10" s="124">
        <v>13</v>
      </c>
      <c r="Q10" s="124">
        <f t="shared" si="3"/>
        <v>82</v>
      </c>
      <c r="R10" s="126">
        <f t="shared" si="4"/>
        <v>91.111111111111114</v>
      </c>
      <c r="S10" s="132" t="str">
        <f t="shared" si="5"/>
        <v>Super</v>
      </c>
      <c r="T10" s="157">
        <f t="shared" si="6"/>
        <v>153</v>
      </c>
      <c r="U10" s="126">
        <f t="shared" si="7"/>
        <v>95.031055900621126</v>
      </c>
      <c r="V10" s="144" t="str">
        <f t="shared" si="8"/>
        <v>Super</v>
      </c>
      <c r="W10" s="123"/>
      <c r="X10" s="122"/>
    </row>
    <row r="11" spans="1:24" ht="15.75">
      <c r="A11" s="133" t="s">
        <v>0</v>
      </c>
      <c r="B11" s="153" t="s">
        <v>12</v>
      </c>
      <c r="C11" s="158">
        <v>15</v>
      </c>
      <c r="D11" s="124">
        <v>16</v>
      </c>
      <c r="E11" s="124">
        <v>7</v>
      </c>
      <c r="F11" s="124">
        <v>13</v>
      </c>
      <c r="G11" s="124">
        <v>7</v>
      </c>
      <c r="H11" s="125">
        <f t="shared" si="0"/>
        <v>58</v>
      </c>
      <c r="I11" s="126">
        <f t="shared" si="1"/>
        <v>81.690140845070431</v>
      </c>
      <c r="J11" s="159" t="str">
        <f t="shared" si="2"/>
        <v>Dobré</v>
      </c>
      <c r="K11" s="163">
        <v>12</v>
      </c>
      <c r="L11" s="124">
        <v>11</v>
      </c>
      <c r="M11" s="124">
        <v>12</v>
      </c>
      <c r="N11" s="124">
        <v>17</v>
      </c>
      <c r="O11" s="124">
        <v>13</v>
      </c>
      <c r="P11" s="124">
        <v>13</v>
      </c>
      <c r="Q11" s="124">
        <f t="shared" si="3"/>
        <v>78</v>
      </c>
      <c r="R11" s="126">
        <f t="shared" si="4"/>
        <v>86.666666666666671</v>
      </c>
      <c r="S11" s="132" t="str">
        <f t="shared" si="5"/>
        <v>Dobré</v>
      </c>
      <c r="T11" s="157">
        <f t="shared" si="6"/>
        <v>136</v>
      </c>
      <c r="U11" s="126">
        <f t="shared" si="7"/>
        <v>84.472049689440993</v>
      </c>
      <c r="V11" s="144" t="str">
        <f t="shared" si="8"/>
        <v>Dobré</v>
      </c>
      <c r="W11" s="123"/>
      <c r="X11" s="122"/>
    </row>
    <row r="12" spans="1:24" ht="15.75">
      <c r="A12" s="133" t="s">
        <v>13</v>
      </c>
      <c r="B12" s="153" t="s">
        <v>14</v>
      </c>
      <c r="C12" s="158">
        <v>12</v>
      </c>
      <c r="D12" s="124">
        <v>9</v>
      </c>
      <c r="E12" s="124">
        <v>8</v>
      </c>
      <c r="F12" s="124">
        <v>3</v>
      </c>
      <c r="G12" s="124">
        <v>0</v>
      </c>
      <c r="H12" s="125">
        <f t="shared" si="0"/>
        <v>32</v>
      </c>
      <c r="I12" s="126">
        <f t="shared" si="1"/>
        <v>45.070422535211272</v>
      </c>
      <c r="J12" s="159" t="str">
        <f t="shared" si="2"/>
        <v>Tragédie!</v>
      </c>
      <c r="K12" s="163">
        <v>0</v>
      </c>
      <c r="L12" s="124">
        <v>0</v>
      </c>
      <c r="M12" s="124">
        <v>0</v>
      </c>
      <c r="N12" s="124">
        <v>0</v>
      </c>
      <c r="O12" s="124">
        <v>0</v>
      </c>
      <c r="P12" s="124">
        <v>0</v>
      </c>
      <c r="Q12" s="124">
        <f t="shared" si="3"/>
        <v>0</v>
      </c>
      <c r="R12" s="126">
        <f t="shared" si="4"/>
        <v>0</v>
      </c>
      <c r="S12" s="132" t="str">
        <f t="shared" si="5"/>
        <v>Tragédie!</v>
      </c>
      <c r="T12" s="157">
        <f t="shared" si="6"/>
        <v>32</v>
      </c>
      <c r="U12" s="126">
        <f t="shared" si="7"/>
        <v>19.875776397515526</v>
      </c>
      <c r="V12" s="144" t="str">
        <f t="shared" si="8"/>
        <v>Tragédie!</v>
      </c>
      <c r="W12" s="123"/>
      <c r="X12" s="122"/>
    </row>
    <row r="13" spans="1:24" ht="15.75">
      <c r="A13" s="133" t="s">
        <v>6</v>
      </c>
      <c r="B13" s="153" t="s">
        <v>15</v>
      </c>
      <c r="C13" s="158">
        <v>8</v>
      </c>
      <c r="D13" s="124">
        <v>13</v>
      </c>
      <c r="E13" s="124">
        <v>13</v>
      </c>
      <c r="F13" s="124">
        <v>5</v>
      </c>
      <c r="G13" s="124">
        <v>0</v>
      </c>
      <c r="H13" s="125">
        <f t="shared" si="0"/>
        <v>39</v>
      </c>
      <c r="I13" s="126">
        <f t="shared" si="1"/>
        <v>54.929577464788736</v>
      </c>
      <c r="J13" s="159" t="str">
        <f t="shared" si="2"/>
        <v>Tragédie!</v>
      </c>
      <c r="K13" s="163">
        <v>10</v>
      </c>
      <c r="L13" s="124">
        <v>12</v>
      </c>
      <c r="M13" s="124">
        <v>12</v>
      </c>
      <c r="N13" s="124">
        <v>7</v>
      </c>
      <c r="O13" s="124">
        <v>5</v>
      </c>
      <c r="P13" s="124">
        <v>6</v>
      </c>
      <c r="Q13" s="124">
        <f t="shared" si="3"/>
        <v>52</v>
      </c>
      <c r="R13" s="126">
        <f t="shared" si="4"/>
        <v>57.777777777777771</v>
      </c>
      <c r="S13" s="132" t="str">
        <f t="shared" si="5"/>
        <v>Tragédie!</v>
      </c>
      <c r="T13" s="157">
        <f t="shared" si="6"/>
        <v>91</v>
      </c>
      <c r="U13" s="126">
        <f t="shared" si="7"/>
        <v>56.521739130434781</v>
      </c>
      <c r="V13" s="144" t="str">
        <f t="shared" si="8"/>
        <v>Tragédie!</v>
      </c>
      <c r="W13" s="123"/>
      <c r="X13" s="122"/>
    </row>
    <row r="14" spans="1:24" ht="15.75">
      <c r="A14" s="133" t="s">
        <v>16</v>
      </c>
      <c r="B14" s="153" t="s">
        <v>17</v>
      </c>
      <c r="C14" s="158">
        <v>17</v>
      </c>
      <c r="D14" s="124">
        <v>12</v>
      </c>
      <c r="E14" s="124">
        <v>8</v>
      </c>
      <c r="F14" s="124">
        <v>14</v>
      </c>
      <c r="G14" s="124">
        <v>7</v>
      </c>
      <c r="H14" s="125">
        <f t="shared" si="0"/>
        <v>58</v>
      </c>
      <c r="I14" s="126">
        <f t="shared" si="1"/>
        <v>81.690140845070431</v>
      </c>
      <c r="J14" s="159" t="str">
        <f t="shared" si="2"/>
        <v>Dobré</v>
      </c>
      <c r="K14" s="163">
        <v>9</v>
      </c>
      <c r="L14" s="124">
        <v>13</v>
      </c>
      <c r="M14" s="124">
        <v>13</v>
      </c>
      <c r="N14" s="124">
        <v>17</v>
      </c>
      <c r="O14" s="124">
        <v>13</v>
      </c>
      <c r="P14" s="124">
        <v>12</v>
      </c>
      <c r="Q14" s="124">
        <f t="shared" si="3"/>
        <v>77</v>
      </c>
      <c r="R14" s="126">
        <f t="shared" si="4"/>
        <v>85.555555555555557</v>
      </c>
      <c r="S14" s="132" t="str">
        <f t="shared" si="5"/>
        <v>Dobré</v>
      </c>
      <c r="T14" s="157">
        <f t="shared" si="6"/>
        <v>135</v>
      </c>
      <c r="U14" s="126">
        <f t="shared" si="7"/>
        <v>83.850931677018636</v>
      </c>
      <c r="V14" s="144" t="str">
        <f t="shared" si="8"/>
        <v>Dobré</v>
      </c>
      <c r="W14" s="123"/>
      <c r="X14" s="122"/>
    </row>
    <row r="15" spans="1:24" ht="15.75">
      <c r="A15" s="133" t="s">
        <v>18</v>
      </c>
      <c r="B15" s="153" t="s">
        <v>19</v>
      </c>
      <c r="C15" s="158">
        <v>14</v>
      </c>
      <c r="D15" s="124">
        <v>13</v>
      </c>
      <c r="E15" s="124">
        <v>10</v>
      </c>
      <c r="F15" s="124">
        <v>11</v>
      </c>
      <c r="G15" s="124">
        <v>4</v>
      </c>
      <c r="H15" s="125">
        <f t="shared" si="0"/>
        <v>52</v>
      </c>
      <c r="I15" s="126">
        <f t="shared" si="1"/>
        <v>73.239436619718319</v>
      </c>
      <c r="J15" s="159" t="str">
        <f t="shared" si="2"/>
        <v>Bída</v>
      </c>
      <c r="K15" s="163">
        <v>9</v>
      </c>
      <c r="L15" s="124">
        <v>10</v>
      </c>
      <c r="M15" s="124">
        <v>15</v>
      </c>
      <c r="N15" s="124">
        <v>0</v>
      </c>
      <c r="O15" s="124">
        <v>0</v>
      </c>
      <c r="P15" s="124">
        <v>0</v>
      </c>
      <c r="Q15" s="124">
        <f t="shared" si="3"/>
        <v>34</v>
      </c>
      <c r="R15" s="126">
        <f t="shared" si="4"/>
        <v>37.777777777777779</v>
      </c>
      <c r="S15" s="132" t="str">
        <f t="shared" si="5"/>
        <v>Tragédie!</v>
      </c>
      <c r="T15" s="157">
        <f t="shared" si="6"/>
        <v>86</v>
      </c>
      <c r="U15" s="126">
        <f t="shared" si="7"/>
        <v>53.41614906832298</v>
      </c>
      <c r="V15" s="144" t="str">
        <f t="shared" si="8"/>
        <v>Tragédie!</v>
      </c>
      <c r="W15" s="123"/>
      <c r="X15" s="122"/>
    </row>
    <row r="16" spans="1:24" ht="15.75">
      <c r="A16" s="133" t="s">
        <v>20</v>
      </c>
      <c r="B16" s="153" t="s">
        <v>21</v>
      </c>
      <c r="C16" s="158">
        <v>15</v>
      </c>
      <c r="D16" s="124">
        <v>12</v>
      </c>
      <c r="E16" s="124">
        <v>15</v>
      </c>
      <c r="F16" s="124">
        <v>10</v>
      </c>
      <c r="G16" s="124">
        <v>6</v>
      </c>
      <c r="H16" s="125">
        <f t="shared" si="0"/>
        <v>58</v>
      </c>
      <c r="I16" s="126">
        <f t="shared" si="1"/>
        <v>81.690140845070431</v>
      </c>
      <c r="J16" s="159" t="str">
        <f t="shared" si="2"/>
        <v>Dobré</v>
      </c>
      <c r="K16" s="163">
        <v>14</v>
      </c>
      <c r="L16" s="124">
        <v>4</v>
      </c>
      <c r="M16" s="124">
        <v>10</v>
      </c>
      <c r="N16" s="124">
        <v>14</v>
      </c>
      <c r="O16" s="124">
        <v>12</v>
      </c>
      <c r="P16" s="124">
        <v>10</v>
      </c>
      <c r="Q16" s="124">
        <f t="shared" si="3"/>
        <v>64</v>
      </c>
      <c r="R16" s="126">
        <f t="shared" si="4"/>
        <v>71.111111111111114</v>
      </c>
      <c r="S16" s="132" t="str">
        <f t="shared" si="5"/>
        <v>Bída</v>
      </c>
      <c r="T16" s="157">
        <f t="shared" si="6"/>
        <v>122</v>
      </c>
      <c r="U16" s="126">
        <f t="shared" si="7"/>
        <v>75.776397515527947</v>
      </c>
      <c r="V16" s="144" t="str">
        <f t="shared" si="8"/>
        <v>Dobré</v>
      </c>
      <c r="W16" s="123"/>
      <c r="X16" s="122"/>
    </row>
    <row r="17" spans="1:24" ht="15.75">
      <c r="A17" s="133" t="s">
        <v>21</v>
      </c>
      <c r="B17" s="153" t="s">
        <v>22</v>
      </c>
      <c r="C17" s="158">
        <v>5</v>
      </c>
      <c r="D17" s="124">
        <v>14</v>
      </c>
      <c r="E17" s="124">
        <v>13</v>
      </c>
      <c r="F17" s="124">
        <v>12</v>
      </c>
      <c r="G17" s="124">
        <v>9</v>
      </c>
      <c r="H17" s="125">
        <f t="shared" si="0"/>
        <v>53</v>
      </c>
      <c r="I17" s="126">
        <f t="shared" si="1"/>
        <v>74.647887323943664</v>
      </c>
      <c r="J17" s="159" t="str">
        <f t="shared" si="2"/>
        <v>Bída</v>
      </c>
      <c r="K17" s="163">
        <v>8</v>
      </c>
      <c r="L17" s="124">
        <v>12</v>
      </c>
      <c r="M17" s="124">
        <v>13</v>
      </c>
      <c r="N17" s="124">
        <v>17</v>
      </c>
      <c r="O17" s="124">
        <v>10</v>
      </c>
      <c r="P17" s="124">
        <v>10</v>
      </c>
      <c r="Q17" s="124">
        <f t="shared" si="3"/>
        <v>70</v>
      </c>
      <c r="R17" s="126">
        <f t="shared" si="4"/>
        <v>77.777777777777786</v>
      </c>
      <c r="S17" s="132" t="str">
        <f t="shared" si="5"/>
        <v>Dobré</v>
      </c>
      <c r="T17" s="157">
        <f t="shared" si="6"/>
        <v>123</v>
      </c>
      <c r="U17" s="126">
        <f t="shared" si="7"/>
        <v>76.397515527950304</v>
      </c>
      <c r="V17" s="144" t="str">
        <f t="shared" si="8"/>
        <v>Dobré</v>
      </c>
      <c r="W17" s="123"/>
      <c r="X17" s="122"/>
    </row>
    <row r="18" spans="1:24" ht="15.75">
      <c r="A18" s="133" t="s">
        <v>23</v>
      </c>
      <c r="B18" s="153" t="s">
        <v>24</v>
      </c>
      <c r="C18" s="158">
        <v>5</v>
      </c>
      <c r="D18" s="124">
        <v>11</v>
      </c>
      <c r="E18" s="124">
        <v>3</v>
      </c>
      <c r="F18" s="124">
        <v>11</v>
      </c>
      <c r="G18" s="124">
        <v>5</v>
      </c>
      <c r="H18" s="125">
        <f t="shared" si="0"/>
        <v>35</v>
      </c>
      <c r="I18" s="126">
        <f t="shared" si="1"/>
        <v>49.295774647887328</v>
      </c>
      <c r="J18" s="159" t="str">
        <f t="shared" si="2"/>
        <v>Tragédie!</v>
      </c>
      <c r="K18" s="163">
        <v>8</v>
      </c>
      <c r="L18" s="124">
        <v>11</v>
      </c>
      <c r="M18" s="124">
        <v>11</v>
      </c>
      <c r="N18" s="124">
        <v>3</v>
      </c>
      <c r="O18" s="124">
        <v>6</v>
      </c>
      <c r="P18" s="124">
        <v>11</v>
      </c>
      <c r="Q18" s="124">
        <f t="shared" si="3"/>
        <v>50</v>
      </c>
      <c r="R18" s="126">
        <f t="shared" si="4"/>
        <v>55.555555555555557</v>
      </c>
      <c r="S18" s="132" t="str">
        <f t="shared" si="5"/>
        <v>Tragédie!</v>
      </c>
      <c r="T18" s="157">
        <f t="shared" si="6"/>
        <v>85</v>
      </c>
      <c r="U18" s="126">
        <f t="shared" si="7"/>
        <v>52.795031055900623</v>
      </c>
      <c r="V18" s="144" t="str">
        <f t="shared" si="8"/>
        <v>Tragédie!</v>
      </c>
      <c r="W18" s="123"/>
      <c r="X18" s="122"/>
    </row>
    <row r="19" spans="1:24" ht="15.75">
      <c r="A19" s="133" t="s">
        <v>25</v>
      </c>
      <c r="B19" s="153" t="s">
        <v>26</v>
      </c>
      <c r="C19" s="158">
        <v>11</v>
      </c>
      <c r="D19" s="124">
        <v>11</v>
      </c>
      <c r="E19" s="124">
        <v>13</v>
      </c>
      <c r="F19" s="124">
        <v>5</v>
      </c>
      <c r="G19" s="124">
        <v>0</v>
      </c>
      <c r="H19" s="125">
        <f t="shared" si="0"/>
        <v>40</v>
      </c>
      <c r="I19" s="126">
        <f t="shared" si="1"/>
        <v>56.338028169014088</v>
      </c>
      <c r="J19" s="159" t="str">
        <f t="shared" si="2"/>
        <v>Tragédie!</v>
      </c>
      <c r="K19" s="163">
        <v>0</v>
      </c>
      <c r="L19" s="124">
        <v>0</v>
      </c>
      <c r="M19" s="124">
        <v>0</v>
      </c>
      <c r="N19" s="124">
        <v>0</v>
      </c>
      <c r="O19" s="124">
        <v>0</v>
      </c>
      <c r="P19" s="124">
        <v>0</v>
      </c>
      <c r="Q19" s="124">
        <f t="shared" si="3"/>
        <v>0</v>
      </c>
      <c r="R19" s="126">
        <f t="shared" si="4"/>
        <v>0</v>
      </c>
      <c r="S19" s="132" t="str">
        <f t="shared" si="5"/>
        <v>Tragédie!</v>
      </c>
      <c r="T19" s="157">
        <f t="shared" si="6"/>
        <v>40</v>
      </c>
      <c r="U19" s="126">
        <f t="shared" si="7"/>
        <v>24.844720496894411</v>
      </c>
      <c r="V19" s="144" t="str">
        <f t="shared" si="8"/>
        <v>Tragédie!</v>
      </c>
      <c r="W19" s="123"/>
      <c r="X19" s="122"/>
    </row>
    <row r="20" spans="1:24" ht="15.75">
      <c r="A20" s="133" t="s">
        <v>27</v>
      </c>
      <c r="B20" s="153" t="s">
        <v>28</v>
      </c>
      <c r="C20" s="158">
        <v>14</v>
      </c>
      <c r="D20" s="124">
        <v>16</v>
      </c>
      <c r="E20" s="124">
        <v>12</v>
      </c>
      <c r="F20" s="124">
        <v>14</v>
      </c>
      <c r="G20" s="124">
        <v>6</v>
      </c>
      <c r="H20" s="125">
        <f t="shared" si="0"/>
        <v>62</v>
      </c>
      <c r="I20" s="126">
        <f t="shared" si="1"/>
        <v>87.323943661971825</v>
      </c>
      <c r="J20" s="159" t="str">
        <f t="shared" si="2"/>
        <v>Dobré</v>
      </c>
      <c r="K20" s="163">
        <v>14</v>
      </c>
      <c r="L20" s="127">
        <v>13</v>
      </c>
      <c r="M20" s="124">
        <v>14</v>
      </c>
      <c r="N20" s="124">
        <v>17</v>
      </c>
      <c r="O20" s="124">
        <v>14</v>
      </c>
      <c r="P20" s="124">
        <v>14</v>
      </c>
      <c r="Q20" s="124">
        <f t="shared" si="3"/>
        <v>86</v>
      </c>
      <c r="R20" s="126">
        <f t="shared" si="4"/>
        <v>95.555555555555557</v>
      </c>
      <c r="S20" s="132" t="str">
        <f t="shared" si="5"/>
        <v>Super</v>
      </c>
      <c r="T20" s="157">
        <f t="shared" si="6"/>
        <v>148</v>
      </c>
      <c r="U20" s="126">
        <f t="shared" si="7"/>
        <v>91.925465838509311</v>
      </c>
      <c r="V20" s="144" t="str">
        <f t="shared" si="8"/>
        <v>Super</v>
      </c>
      <c r="W20" s="123"/>
      <c r="X20" s="122"/>
    </row>
    <row r="21" spans="1:24" ht="15.75">
      <c r="A21" s="133" t="s">
        <v>29</v>
      </c>
      <c r="B21" s="153" t="s">
        <v>30</v>
      </c>
      <c r="C21" s="158">
        <v>12</v>
      </c>
      <c r="D21" s="124">
        <v>14</v>
      </c>
      <c r="E21" s="124">
        <v>14</v>
      </c>
      <c r="F21" s="124">
        <v>14</v>
      </c>
      <c r="G21" s="124">
        <v>6</v>
      </c>
      <c r="H21" s="125">
        <f t="shared" si="0"/>
        <v>60</v>
      </c>
      <c r="I21" s="126">
        <f t="shared" si="1"/>
        <v>84.507042253521121</v>
      </c>
      <c r="J21" s="159" t="str">
        <f t="shared" si="2"/>
        <v>Dobré</v>
      </c>
      <c r="K21" s="163">
        <v>10</v>
      </c>
      <c r="L21" s="124">
        <v>12</v>
      </c>
      <c r="M21" s="124">
        <v>12</v>
      </c>
      <c r="N21" s="124">
        <v>13</v>
      </c>
      <c r="O21" s="124">
        <v>13</v>
      </c>
      <c r="P21" s="124">
        <v>9</v>
      </c>
      <c r="Q21" s="124">
        <f t="shared" si="3"/>
        <v>69</v>
      </c>
      <c r="R21" s="126">
        <f t="shared" si="4"/>
        <v>76.666666666666671</v>
      </c>
      <c r="S21" s="132" t="str">
        <f t="shared" si="5"/>
        <v>Dobré</v>
      </c>
      <c r="T21" s="157">
        <f t="shared" si="6"/>
        <v>129</v>
      </c>
      <c r="U21" s="126">
        <f t="shared" si="7"/>
        <v>80.124223602484463</v>
      </c>
      <c r="V21" s="144" t="str">
        <f t="shared" si="8"/>
        <v>Dobré</v>
      </c>
      <c r="W21" s="123"/>
      <c r="X21" s="122"/>
    </row>
    <row r="22" spans="1:24" ht="15.75">
      <c r="A22" s="133" t="s">
        <v>31</v>
      </c>
      <c r="B22" s="153" t="s">
        <v>32</v>
      </c>
      <c r="C22" s="158">
        <v>8</v>
      </c>
      <c r="D22" s="124">
        <v>16</v>
      </c>
      <c r="E22" s="124">
        <v>12</v>
      </c>
      <c r="F22" s="124">
        <v>13</v>
      </c>
      <c r="G22" s="124">
        <v>7</v>
      </c>
      <c r="H22" s="125">
        <f t="shared" si="0"/>
        <v>56</v>
      </c>
      <c r="I22" s="126">
        <f t="shared" si="1"/>
        <v>78.873239436619713</v>
      </c>
      <c r="J22" s="159" t="str">
        <f t="shared" si="2"/>
        <v>Dobré</v>
      </c>
      <c r="K22" s="163">
        <v>12</v>
      </c>
      <c r="L22" s="124">
        <v>11</v>
      </c>
      <c r="M22" s="124">
        <v>12</v>
      </c>
      <c r="N22" s="124">
        <v>14</v>
      </c>
      <c r="O22" s="124">
        <v>13</v>
      </c>
      <c r="P22" s="124">
        <v>10</v>
      </c>
      <c r="Q22" s="124">
        <f>SUM(K22:P22)</f>
        <v>72</v>
      </c>
      <c r="R22" s="126">
        <f t="shared" si="4"/>
        <v>80</v>
      </c>
      <c r="S22" s="132" t="str">
        <f t="shared" si="5"/>
        <v>Dobré</v>
      </c>
      <c r="T22" s="157">
        <f t="shared" si="6"/>
        <v>128</v>
      </c>
      <c r="U22" s="126">
        <f t="shared" si="7"/>
        <v>79.503105590062106</v>
      </c>
      <c r="V22" s="144" t="str">
        <f t="shared" si="8"/>
        <v>Dobré</v>
      </c>
      <c r="W22" s="123"/>
      <c r="X22" s="122"/>
    </row>
    <row r="23" spans="1:24" ht="15.75">
      <c r="A23" s="133" t="s">
        <v>2</v>
      </c>
      <c r="B23" s="153" t="s">
        <v>33</v>
      </c>
      <c r="C23" s="158">
        <v>6</v>
      </c>
      <c r="D23" s="124">
        <v>10</v>
      </c>
      <c r="E23" s="124">
        <v>13</v>
      </c>
      <c r="F23" s="124">
        <v>13</v>
      </c>
      <c r="G23" s="124">
        <v>4</v>
      </c>
      <c r="H23" s="125">
        <f t="shared" si="0"/>
        <v>46</v>
      </c>
      <c r="I23" s="126">
        <f t="shared" si="1"/>
        <v>64.788732394366207</v>
      </c>
      <c r="J23" s="159" t="str">
        <f t="shared" si="2"/>
        <v>Bída</v>
      </c>
      <c r="K23" s="163">
        <v>10</v>
      </c>
      <c r="L23" s="124">
        <v>10</v>
      </c>
      <c r="M23" s="124">
        <v>8</v>
      </c>
      <c r="N23" s="124">
        <v>13</v>
      </c>
      <c r="O23" s="124">
        <v>0</v>
      </c>
      <c r="P23" s="124">
        <v>4</v>
      </c>
      <c r="Q23" s="124">
        <f>SUM(K23:P23)</f>
        <v>45</v>
      </c>
      <c r="R23" s="126">
        <f t="shared" si="4"/>
        <v>50</v>
      </c>
      <c r="S23" s="132" t="str">
        <f t="shared" si="5"/>
        <v>Tragédie!</v>
      </c>
      <c r="T23" s="157">
        <f t="shared" si="6"/>
        <v>91</v>
      </c>
      <c r="U23" s="126">
        <f t="shared" si="7"/>
        <v>56.521739130434781</v>
      </c>
      <c r="V23" s="144" t="str">
        <f t="shared" si="8"/>
        <v>Tragédie!</v>
      </c>
      <c r="W23" s="123"/>
      <c r="X23" s="122"/>
    </row>
    <row r="24" spans="1:24" ht="15.75">
      <c r="A24" s="133" t="s">
        <v>4</v>
      </c>
      <c r="B24" s="153" t="s">
        <v>51</v>
      </c>
      <c r="C24" s="158">
        <v>11</v>
      </c>
      <c r="D24" s="124">
        <v>15</v>
      </c>
      <c r="E24" s="124">
        <v>13</v>
      </c>
      <c r="F24" s="124">
        <v>11</v>
      </c>
      <c r="G24" s="124">
        <v>5</v>
      </c>
      <c r="H24" s="125">
        <f t="shared" si="0"/>
        <v>55</v>
      </c>
      <c r="I24" s="126">
        <f t="shared" si="1"/>
        <v>77.464788732394368</v>
      </c>
      <c r="J24" s="159" t="str">
        <f t="shared" si="2"/>
        <v>Dobré</v>
      </c>
      <c r="K24" s="163">
        <v>2</v>
      </c>
      <c r="L24" s="124">
        <v>0</v>
      </c>
      <c r="M24" s="124">
        <v>0</v>
      </c>
      <c r="N24" s="124">
        <v>0</v>
      </c>
      <c r="O24" s="124">
        <v>0</v>
      </c>
      <c r="P24" s="124">
        <v>0</v>
      </c>
      <c r="Q24" s="124">
        <f t="shared" si="3"/>
        <v>2</v>
      </c>
      <c r="R24" s="126">
        <f t="shared" si="4"/>
        <v>2.2222222222222223</v>
      </c>
      <c r="S24" s="132" t="str">
        <f t="shared" si="5"/>
        <v>Tragédie!</v>
      </c>
      <c r="T24" s="157">
        <f t="shared" si="6"/>
        <v>57</v>
      </c>
      <c r="U24" s="126">
        <f t="shared" si="7"/>
        <v>35.403726708074537</v>
      </c>
      <c r="V24" s="144" t="str">
        <f t="shared" si="8"/>
        <v>Tragédie!</v>
      </c>
      <c r="W24" s="123"/>
      <c r="X24" s="122"/>
    </row>
    <row r="25" spans="1:24" ht="15.75">
      <c r="A25" s="134" t="s">
        <v>238</v>
      </c>
      <c r="B25" s="154" t="s">
        <v>78</v>
      </c>
      <c r="C25" s="160">
        <v>0</v>
      </c>
      <c r="D25" s="125">
        <v>0</v>
      </c>
      <c r="E25" s="125">
        <v>9</v>
      </c>
      <c r="F25" s="124">
        <v>11</v>
      </c>
      <c r="G25" s="124">
        <v>8</v>
      </c>
      <c r="H25" s="125">
        <f t="shared" si="0"/>
        <v>28</v>
      </c>
      <c r="I25" s="126">
        <f t="shared" si="1"/>
        <v>39.436619718309856</v>
      </c>
      <c r="J25" s="159" t="str">
        <f t="shared" si="2"/>
        <v>Tragédie!</v>
      </c>
      <c r="K25" s="163">
        <v>14</v>
      </c>
      <c r="L25" s="124">
        <v>13</v>
      </c>
      <c r="M25" s="124">
        <v>12</v>
      </c>
      <c r="N25" s="124">
        <v>14</v>
      </c>
      <c r="O25" s="124">
        <v>14</v>
      </c>
      <c r="P25" s="124">
        <v>6</v>
      </c>
      <c r="Q25" s="124">
        <f t="shared" si="3"/>
        <v>73</v>
      </c>
      <c r="R25" s="126">
        <f t="shared" si="4"/>
        <v>81.111111111111114</v>
      </c>
      <c r="S25" s="132" t="str">
        <f t="shared" si="5"/>
        <v>Dobré</v>
      </c>
      <c r="T25" s="157">
        <f t="shared" si="6"/>
        <v>101</v>
      </c>
      <c r="U25" s="126">
        <f t="shared" si="7"/>
        <v>62.732919254658384</v>
      </c>
      <c r="V25" s="144" t="str">
        <f t="shared" si="8"/>
        <v>Bída</v>
      </c>
      <c r="W25" s="123"/>
      <c r="X25" s="122"/>
    </row>
    <row r="26" spans="1:24" ht="15.75">
      <c r="A26" s="134" t="s">
        <v>240</v>
      </c>
      <c r="B26" s="154" t="s">
        <v>138</v>
      </c>
      <c r="C26" s="160">
        <v>0</v>
      </c>
      <c r="D26" s="125">
        <v>0</v>
      </c>
      <c r="E26" s="125">
        <v>0</v>
      </c>
      <c r="F26" s="128">
        <v>0</v>
      </c>
      <c r="G26" s="128">
        <v>0</v>
      </c>
      <c r="H26" s="125">
        <f t="shared" si="0"/>
        <v>0</v>
      </c>
      <c r="I26" s="126">
        <f t="shared" si="1"/>
        <v>0</v>
      </c>
      <c r="J26" s="159" t="str">
        <f t="shared" si="2"/>
        <v>Tragédie!</v>
      </c>
      <c r="K26" s="163">
        <v>7</v>
      </c>
      <c r="L26" s="124">
        <v>3</v>
      </c>
      <c r="M26" s="124">
        <v>2</v>
      </c>
      <c r="N26" s="124">
        <v>0</v>
      </c>
      <c r="O26" s="124">
        <v>0</v>
      </c>
      <c r="P26" s="124">
        <v>0</v>
      </c>
      <c r="Q26" s="124">
        <f t="shared" si="3"/>
        <v>12</v>
      </c>
      <c r="R26" s="126">
        <f t="shared" si="4"/>
        <v>13.333333333333334</v>
      </c>
      <c r="S26" s="132" t="str">
        <f t="shared" si="5"/>
        <v>Tragédie!</v>
      </c>
      <c r="T26" s="157">
        <f t="shared" si="6"/>
        <v>12</v>
      </c>
      <c r="U26" s="126">
        <f t="shared" si="7"/>
        <v>7.4534161490683228</v>
      </c>
      <c r="V26" s="144" t="str">
        <f t="shared" si="8"/>
        <v>Tragédie!</v>
      </c>
      <c r="W26" s="123"/>
      <c r="X26" s="122"/>
    </row>
    <row r="27" spans="1:24" ht="15.75">
      <c r="A27" s="134" t="s">
        <v>241</v>
      </c>
      <c r="B27" s="154" t="s">
        <v>137</v>
      </c>
      <c r="C27" s="160">
        <v>0</v>
      </c>
      <c r="D27" s="125">
        <v>0</v>
      </c>
      <c r="E27" s="125">
        <v>0</v>
      </c>
      <c r="F27" s="125">
        <v>0</v>
      </c>
      <c r="G27" s="124">
        <v>0</v>
      </c>
      <c r="H27" s="125">
        <f t="shared" si="0"/>
        <v>0</v>
      </c>
      <c r="I27" s="126">
        <f t="shared" si="1"/>
        <v>0</v>
      </c>
      <c r="J27" s="159" t="str">
        <f t="shared" si="2"/>
        <v>Tragédie!</v>
      </c>
      <c r="K27" s="163">
        <v>10</v>
      </c>
      <c r="L27" s="124">
        <v>12</v>
      </c>
      <c r="M27" s="124">
        <v>15</v>
      </c>
      <c r="N27" s="124">
        <v>17</v>
      </c>
      <c r="O27" s="124">
        <v>12</v>
      </c>
      <c r="P27" s="124">
        <v>10</v>
      </c>
      <c r="Q27" s="124">
        <f t="shared" si="3"/>
        <v>76</v>
      </c>
      <c r="R27" s="126">
        <f t="shared" si="4"/>
        <v>84.444444444444443</v>
      </c>
      <c r="S27" s="132" t="str">
        <f t="shared" si="5"/>
        <v>Dobré</v>
      </c>
      <c r="T27" s="157">
        <f t="shared" si="6"/>
        <v>76</v>
      </c>
      <c r="U27" s="126">
        <f t="shared" si="7"/>
        <v>47.204968944099377</v>
      </c>
      <c r="V27" s="144" t="str">
        <f t="shared" si="8"/>
        <v>Tragédie!</v>
      </c>
      <c r="W27" s="123"/>
      <c r="X27" s="122"/>
    </row>
    <row r="28" spans="1:24" ht="16.5" thickBot="1">
      <c r="A28" s="135" t="s">
        <v>112</v>
      </c>
      <c r="B28" s="155" t="s">
        <v>136</v>
      </c>
      <c r="C28" s="161">
        <v>0</v>
      </c>
      <c r="D28" s="136">
        <v>0</v>
      </c>
      <c r="E28" s="136">
        <v>0</v>
      </c>
      <c r="F28" s="136">
        <v>0</v>
      </c>
      <c r="G28" s="136">
        <v>0</v>
      </c>
      <c r="H28" s="136">
        <v>0</v>
      </c>
      <c r="I28" s="137">
        <f t="shared" si="1"/>
        <v>0</v>
      </c>
      <c r="J28" s="162" t="str">
        <f t="shared" si="2"/>
        <v>Tragédie!</v>
      </c>
      <c r="K28" s="164">
        <v>1</v>
      </c>
      <c r="L28" s="136">
        <v>4</v>
      </c>
      <c r="M28" s="136">
        <v>8</v>
      </c>
      <c r="N28" s="136">
        <v>7</v>
      </c>
      <c r="O28" s="136">
        <v>7</v>
      </c>
      <c r="P28" s="136">
        <v>6</v>
      </c>
      <c r="Q28" s="138">
        <f t="shared" si="3"/>
        <v>33</v>
      </c>
      <c r="R28" s="139">
        <f t="shared" si="4"/>
        <v>36.666666666666664</v>
      </c>
      <c r="S28" s="140" t="str">
        <f t="shared" si="5"/>
        <v>Tragédie!</v>
      </c>
      <c r="T28" s="149">
        <f t="shared" si="6"/>
        <v>33</v>
      </c>
      <c r="U28" s="126">
        <f t="shared" si="7"/>
        <v>20.496894409937887</v>
      </c>
      <c r="V28" s="144" t="str">
        <f t="shared" si="8"/>
        <v>Tragédie!</v>
      </c>
      <c r="W28" s="123"/>
      <c r="X28" s="122"/>
    </row>
  </sheetData>
  <mergeCells count="5">
    <mergeCell ref="A3:B3"/>
    <mergeCell ref="C1:J1"/>
    <mergeCell ref="K1:S1"/>
    <mergeCell ref="T1:V1"/>
    <mergeCell ref="A1:B2"/>
  </mergeCells>
  <conditionalFormatting sqref="I3:I28 R3:R28">
    <cfRule type="cellIs" dxfId="51" priority="9" operator="lessThan">
      <formula>60</formula>
    </cfRule>
    <cfRule type="cellIs" dxfId="50" priority="10" operator="between">
      <formula>60</formula>
      <formula>75</formula>
    </cfRule>
    <cfRule type="cellIs" dxfId="49" priority="11" operator="between">
      <formula>75</formula>
      <formula>90</formula>
    </cfRule>
    <cfRule type="cellIs" dxfId="48" priority="12" operator="greaterThan">
      <formula>90</formula>
    </cfRule>
  </conditionalFormatting>
  <conditionalFormatting sqref="U3:U28">
    <cfRule type="cellIs" dxfId="47" priority="1" operator="lessThan">
      <formula>60</formula>
    </cfRule>
    <cfRule type="cellIs" dxfId="46" priority="2" operator="between">
      <formula>60</formula>
      <formula>75</formula>
    </cfRule>
    <cfRule type="cellIs" dxfId="45" priority="3" operator="between">
      <formula>75</formula>
      <formula>90</formula>
    </cfRule>
    <cfRule type="cellIs" dxfId="44" priority="4" operator="greaterThan">
      <formula>90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Červenec + Srpen</vt:lpstr>
      <vt:lpstr>Září</vt:lpstr>
      <vt:lpstr>Říjen</vt:lpstr>
      <vt:lpstr>Listopad</vt:lpstr>
      <vt:lpstr>Prosinec</vt:lpstr>
      <vt:lpstr>Leden</vt:lpstr>
      <vt:lpstr>Únor</vt:lpstr>
      <vt:lpstr>Březen</vt:lpstr>
      <vt:lpstr>Duben</vt:lpstr>
      <vt:lpstr>Květen</vt:lpstr>
      <vt:lpstr>Červen</vt:lpstr>
      <vt:lpstr>Celkem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Karlik</dc:creator>
  <cp:lastModifiedBy>Karlik</cp:lastModifiedBy>
  <cp:lastPrinted>2015-11-20T09:28:09Z</cp:lastPrinted>
  <dcterms:created xsi:type="dcterms:W3CDTF">2015-07-25T06:28:19Z</dcterms:created>
  <dcterms:modified xsi:type="dcterms:W3CDTF">2016-06-28T21:22:22Z</dcterms:modified>
</cp:coreProperties>
</file>